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9440" windowHeight="4065"/>
  </bookViews>
  <sheets>
    <sheet name="表紙" sheetId="1" r:id="rId1"/>
    <sheet name="問1-1" sheetId="6" r:id="rId2"/>
    <sheet name="問1-2" sheetId="33" r:id="rId3"/>
    <sheet name="問1-3" sheetId="43" r:id="rId4"/>
    <sheet name="問1-4" sheetId="5" r:id="rId5"/>
    <sheet name="問1-5" sheetId="2" r:id="rId6"/>
    <sheet name="問2-1" sheetId="19" r:id="rId7"/>
    <sheet name="問2-2" sheetId="20" r:id="rId8"/>
    <sheet name="問2-3" sheetId="18" r:id="rId9"/>
    <sheet name="問2-4" sheetId="44" r:id="rId10"/>
    <sheet name="問3-1～3" sheetId="35" r:id="rId11"/>
    <sheet name="問3-4～6" sheetId="11" r:id="rId12"/>
    <sheet name="問3-7～9" sheetId="12" r:id="rId13"/>
    <sheet name="問3-10" sheetId="13" r:id="rId14"/>
    <sheet name="問3-11" sheetId="46" r:id="rId15"/>
    <sheet name="問3-12" sheetId="26" r:id="rId16"/>
    <sheet name="問3-13" sheetId="25" r:id="rId17"/>
    <sheet name="問3-14" sheetId="45" r:id="rId18"/>
    <sheet name="問3-15～17" sheetId="16" r:id="rId19"/>
    <sheet name="問3-18～20" sheetId="14" r:id="rId20"/>
    <sheet name="問3-21" sheetId="24" r:id="rId21"/>
    <sheet name="問3-22･23" sheetId="17" r:id="rId22"/>
    <sheet name="問3-24" sheetId="39" r:id="rId23"/>
    <sheet name="問4-1～3" sheetId="21" r:id="rId24"/>
    <sheet name="問4-4" sheetId="40" r:id="rId25"/>
    <sheet name="問4-5･6" sheetId="27" r:id="rId26"/>
    <sheet name="問4-7･8" sheetId="28" r:id="rId27"/>
    <sheet name="問4-9" sheetId="22" r:id="rId28"/>
    <sheet name="問4-10～12" sheetId="41" r:id="rId29"/>
    <sheet name="問4-13" sheetId="3" r:id="rId30"/>
    <sheet name="問5-1～3" sheetId="29" r:id="rId31"/>
    <sheet name="問5-2（市町村別）" sheetId="37" r:id="rId32"/>
    <sheet name="問5-4･5" sheetId="30" r:id="rId33"/>
    <sheet name="問5-6" sheetId="31" r:id="rId34"/>
    <sheet name="Sheet1" sheetId="47" r:id="rId35"/>
  </sheets>
  <definedNames>
    <definedName name="_xlnm._FilterDatabase" localSheetId="6" hidden="1">'問2-1'!$A$5:$J$16</definedName>
    <definedName name="_xlnm.Print_Area" localSheetId="0">表紙!$A$1:$G$18</definedName>
    <definedName name="_xlnm.Print_Area" localSheetId="5">'問1-5'!$A$1:$BT$33</definedName>
    <definedName name="_xlnm.Print_Area" localSheetId="7">'問2-2'!$A$1:$AA$52</definedName>
    <definedName name="_xlnm.Print_Area" localSheetId="13">'問3-10'!$A$1:$I$51</definedName>
    <definedName name="_xlnm.Print_Area" localSheetId="17">'問3-14'!$A$1:$K$57</definedName>
    <definedName name="_xlnm.Print_Area" localSheetId="24">'問4-4'!$A$1:$AO$34</definedName>
  </definedNames>
  <calcPr calcId="125725"/>
</workbook>
</file>

<file path=xl/calcChain.xml><?xml version="1.0" encoding="utf-8"?>
<calcChain xmlns="http://schemas.openxmlformats.org/spreadsheetml/2006/main">
  <c r="P5" i="16"/>
  <c r="P6"/>
  <c r="P7"/>
  <c r="P8"/>
  <c r="P9"/>
  <c r="P10"/>
  <c r="P11"/>
  <c r="P12"/>
  <c r="P13"/>
  <c r="P14"/>
  <c r="P15"/>
  <c r="P4"/>
  <c r="P16" s="1"/>
  <c r="O16"/>
  <c r="G16" i="35" l="1"/>
  <c r="G17"/>
  <c r="G18"/>
  <c r="G19"/>
  <c r="G20"/>
  <c r="G21"/>
  <c r="G15"/>
  <c r="F23"/>
  <c r="F18" i="33" l="1"/>
  <c r="G5"/>
  <c r="G6"/>
  <c r="G7"/>
  <c r="G8"/>
  <c r="G9"/>
  <c r="G10"/>
  <c r="G11"/>
  <c r="G12"/>
  <c r="G13"/>
  <c r="G14"/>
  <c r="G15"/>
  <c r="G16"/>
  <c r="G17"/>
  <c r="G4"/>
  <c r="G18" s="1"/>
  <c r="P26" i="31"/>
  <c r="P27"/>
  <c r="P25"/>
  <c r="S6"/>
  <c r="S7"/>
  <c r="S8"/>
  <c r="S9"/>
  <c r="S10"/>
  <c r="S11"/>
  <c r="S12"/>
  <c r="S13"/>
  <c r="S14"/>
  <c r="S15"/>
  <c r="S16"/>
  <c r="S17"/>
  <c r="S18"/>
  <c r="S19"/>
  <c r="S20"/>
  <c r="S5"/>
  <c r="K30"/>
  <c r="K31"/>
  <c r="K32"/>
  <c r="K33"/>
  <c r="K34"/>
  <c r="K35"/>
  <c r="K36"/>
  <c r="K37"/>
  <c r="K38"/>
  <c r="K39"/>
  <c r="K40"/>
  <c r="K41"/>
  <c r="K42"/>
  <c r="K29"/>
  <c r="K13"/>
  <c r="K14"/>
  <c r="K15"/>
  <c r="K16"/>
  <c r="K17"/>
  <c r="K18"/>
  <c r="K19"/>
  <c r="K20"/>
  <c r="K21"/>
  <c r="K22"/>
  <c r="K23"/>
  <c r="K24"/>
  <c r="K12"/>
  <c r="K7"/>
  <c r="K6"/>
  <c r="K5"/>
  <c r="E12"/>
  <c r="E13"/>
  <c r="E14"/>
  <c r="E15"/>
  <c r="E16"/>
  <c r="E17"/>
  <c r="E18"/>
  <c r="E19"/>
  <c r="E11"/>
  <c r="E6"/>
  <c r="E5"/>
  <c r="D42"/>
  <c r="Y24" i="30"/>
  <c r="S24"/>
  <c r="Y23"/>
  <c r="Y22"/>
  <c r="Y21"/>
  <c r="Y20"/>
  <c r="Y19"/>
  <c r="Y18"/>
  <c r="Y17"/>
  <c r="Y16"/>
  <c r="Y15"/>
  <c r="Y14"/>
  <c r="Y13"/>
  <c r="Y12"/>
  <c r="Y11"/>
  <c r="Y10"/>
  <c r="Y9"/>
  <c r="Y8"/>
  <c r="Y7"/>
  <c r="Y6"/>
  <c r="Y5"/>
  <c r="S23"/>
  <c r="S22"/>
  <c r="S21"/>
  <c r="S20"/>
  <c r="S19"/>
  <c r="S18"/>
  <c r="S17"/>
  <c r="S16"/>
  <c r="S15"/>
  <c r="S14"/>
  <c r="S13"/>
  <c r="S12"/>
  <c r="S11"/>
  <c r="S10"/>
  <c r="S9"/>
  <c r="S8"/>
  <c r="S7"/>
  <c r="S6"/>
  <c r="S5"/>
  <c r="L23"/>
  <c r="L22"/>
  <c r="L21"/>
  <c r="L20"/>
  <c r="L19"/>
  <c r="L18"/>
  <c r="L17"/>
  <c r="L16"/>
  <c r="L15"/>
  <c r="L14"/>
  <c r="L13"/>
  <c r="L12"/>
  <c r="L11"/>
  <c r="L10"/>
  <c r="L9"/>
  <c r="L8"/>
  <c r="L7"/>
  <c r="L6"/>
  <c r="L5"/>
  <c r="F23"/>
  <c r="F18"/>
  <c r="F19"/>
  <c r="F20"/>
  <c r="F21"/>
  <c r="F22"/>
  <c r="F7"/>
  <c r="F8"/>
  <c r="F9"/>
  <c r="F10"/>
  <c r="F11"/>
  <c r="F12"/>
  <c r="F13"/>
  <c r="F14"/>
  <c r="F15"/>
  <c r="F16"/>
  <c r="F17"/>
  <c r="F6"/>
  <c r="F5"/>
  <c r="AA26" i="29"/>
  <c r="AA27"/>
  <c r="AA28"/>
  <c r="AA25"/>
  <c r="W7"/>
  <c r="W8"/>
  <c r="W9"/>
  <c r="W10"/>
  <c r="W17" s="1"/>
  <c r="W11"/>
  <c r="W12"/>
  <c r="W13"/>
  <c r="W14"/>
  <c r="W15"/>
  <c r="W16"/>
  <c r="W6"/>
  <c r="V17"/>
  <c r="P20"/>
  <c r="P21"/>
  <c r="P22"/>
  <c r="P23"/>
  <c r="P24"/>
  <c r="P25"/>
  <c r="P26"/>
  <c r="P27"/>
  <c r="P28"/>
  <c r="P7"/>
  <c r="P8"/>
  <c r="P9"/>
  <c r="P10"/>
  <c r="P11"/>
  <c r="P12"/>
  <c r="P13"/>
  <c r="P14"/>
  <c r="P15"/>
  <c r="P16"/>
  <c r="P17"/>
  <c r="P18"/>
  <c r="P19"/>
  <c r="P6"/>
  <c r="K22"/>
  <c r="K23"/>
  <c r="K24"/>
  <c r="K25"/>
  <c r="K26"/>
  <c r="K27"/>
  <c r="K28"/>
  <c r="K29"/>
  <c r="K7"/>
  <c r="K8"/>
  <c r="K9"/>
  <c r="K10"/>
  <c r="K11"/>
  <c r="K12"/>
  <c r="K13"/>
  <c r="K14"/>
  <c r="K15"/>
  <c r="K16"/>
  <c r="K17"/>
  <c r="K18"/>
  <c r="K19"/>
  <c r="K20"/>
  <c r="K21"/>
  <c r="K6"/>
  <c r="E7"/>
  <c r="E8"/>
  <c r="E9"/>
  <c r="E10"/>
  <c r="E11"/>
  <c r="E12"/>
  <c r="E6"/>
  <c r="G29" i="41"/>
  <c r="G30"/>
  <c r="G31"/>
  <c r="G32"/>
  <c r="G33"/>
  <c r="G34"/>
  <c r="G35"/>
  <c r="G36"/>
  <c r="G37"/>
  <c r="G28"/>
  <c r="E5" i="28"/>
  <c r="E4"/>
  <c r="F6" i="22"/>
  <c r="F7"/>
  <c r="F8"/>
  <c r="F9"/>
  <c r="F10"/>
  <c r="F11"/>
  <c r="F14"/>
  <c r="F15"/>
  <c r="F16"/>
  <c r="F19"/>
  <c r="F20"/>
  <c r="F21"/>
  <c r="F23"/>
  <c r="F24"/>
  <c r="F5"/>
  <c r="F25" s="1"/>
  <c r="L43" i="27"/>
  <c r="L44"/>
  <c r="L45"/>
  <c r="L46"/>
  <c r="L47"/>
  <c r="L48"/>
  <c r="L49"/>
  <c r="L42"/>
  <c r="L50" s="1"/>
  <c r="K50"/>
  <c r="R37" l="1"/>
  <c r="R28"/>
  <c r="R29"/>
  <c r="R30"/>
  <c r="R31"/>
  <c r="R32"/>
  <c r="R33"/>
  <c r="R34"/>
  <c r="R19"/>
  <c r="R20"/>
  <c r="R21"/>
  <c r="R22"/>
  <c r="R23"/>
  <c r="R24"/>
  <c r="R25"/>
  <c r="R7"/>
  <c r="R8"/>
  <c r="R9"/>
  <c r="R10"/>
  <c r="R11"/>
  <c r="R12"/>
  <c r="R13"/>
  <c r="R14"/>
  <c r="R15"/>
  <c r="R16"/>
  <c r="R6"/>
  <c r="E7"/>
  <c r="E6"/>
  <c r="E5"/>
  <c r="AN22" i="40"/>
  <c r="AN19"/>
  <c r="AD21"/>
  <c r="AD22"/>
  <c r="AD20"/>
  <c r="AD19"/>
  <c r="AD18"/>
  <c r="AH9"/>
  <c r="AH8"/>
  <c r="AH7"/>
  <c r="AH22"/>
  <c r="AH21"/>
  <c r="AH20"/>
  <c r="AH19"/>
  <c r="AH18"/>
  <c r="AH15"/>
  <c r="AH14"/>
  <c r="AH13"/>
  <c r="AH12"/>
  <c r="AH11"/>
  <c r="AF22"/>
  <c r="AF21"/>
  <c r="AF20"/>
  <c r="AF19"/>
  <c r="AF18"/>
  <c r="R14" l="1"/>
  <c r="Z17"/>
  <c r="Z16"/>
  <c r="Z15"/>
  <c r="X16"/>
  <c r="X15"/>
  <c r="X14"/>
  <c r="V17"/>
  <c r="V16"/>
  <c r="V15"/>
  <c r="T17"/>
  <c r="T16"/>
  <c r="T15"/>
  <c r="T14"/>
  <c r="R17"/>
  <c r="R16"/>
  <c r="R15"/>
  <c r="P16"/>
  <c r="P17"/>
  <c r="P15"/>
  <c r="P14"/>
  <c r="AF13"/>
  <c r="AF14"/>
  <c r="AF15"/>
  <c r="AF12"/>
  <c r="AF11"/>
  <c r="AD9"/>
  <c r="AD8"/>
  <c r="AD7"/>
  <c r="P9"/>
  <c r="P8"/>
  <c r="D24"/>
  <c r="D12"/>
  <c r="D32" i="21"/>
  <c r="D33"/>
  <c r="D34"/>
  <c r="D31"/>
  <c r="D24"/>
  <c r="D23"/>
  <c r="D7"/>
  <c r="D8"/>
  <c r="D9"/>
  <c r="D10"/>
  <c r="D11"/>
  <c r="D12"/>
  <c r="D6"/>
  <c r="D119" i="39"/>
  <c r="D118"/>
  <c r="D117"/>
  <c r="D116"/>
  <c r="I119"/>
  <c r="I118"/>
  <c r="I117"/>
  <c r="I116"/>
  <c r="I109"/>
  <c r="I108"/>
  <c r="I107"/>
  <c r="I106"/>
  <c r="D109"/>
  <c r="D108"/>
  <c r="D107"/>
  <c r="D106"/>
  <c r="D99"/>
  <c r="D98"/>
  <c r="D97"/>
  <c r="D96"/>
  <c r="I99"/>
  <c r="I98"/>
  <c r="I97"/>
  <c r="I96"/>
  <c r="I89"/>
  <c r="I88"/>
  <c r="I87"/>
  <c r="I86"/>
  <c r="D89"/>
  <c r="D88"/>
  <c r="D87"/>
  <c r="D86"/>
  <c r="D79"/>
  <c r="D78"/>
  <c r="D77"/>
  <c r="D76"/>
  <c r="I79"/>
  <c r="I78"/>
  <c r="I77"/>
  <c r="I76"/>
  <c r="I69"/>
  <c r="I68"/>
  <c r="I67"/>
  <c r="I66"/>
  <c r="D69"/>
  <c r="D68"/>
  <c r="D67"/>
  <c r="D66"/>
  <c r="D59"/>
  <c r="D58"/>
  <c r="D57"/>
  <c r="D56"/>
  <c r="I59"/>
  <c r="I58"/>
  <c r="I57"/>
  <c r="I56"/>
  <c r="I49"/>
  <c r="I48"/>
  <c r="I47"/>
  <c r="I46"/>
  <c r="D49"/>
  <c r="D48"/>
  <c r="D47"/>
  <c r="D46"/>
  <c r="D39"/>
  <c r="D38"/>
  <c r="D37"/>
  <c r="D36"/>
  <c r="I39"/>
  <c r="I38"/>
  <c r="I37"/>
  <c r="I36"/>
  <c r="I29"/>
  <c r="I28"/>
  <c r="I27"/>
  <c r="I26"/>
  <c r="D29"/>
  <c r="D28"/>
  <c r="D27"/>
  <c r="D26"/>
  <c r="D19"/>
  <c r="D18"/>
  <c r="D17"/>
  <c r="D16"/>
  <c r="I19"/>
  <c r="I18"/>
  <c r="I17"/>
  <c r="I16"/>
  <c r="I9"/>
  <c r="I8"/>
  <c r="I7"/>
  <c r="I6"/>
  <c r="D7"/>
  <c r="D8"/>
  <c r="D9"/>
  <c r="D6"/>
  <c r="G16" i="14" l="1"/>
  <c r="G17"/>
  <c r="G15"/>
  <c r="D23" i="46"/>
  <c r="D24"/>
  <c r="D25"/>
  <c r="D26"/>
  <c r="D27"/>
  <c r="D28"/>
  <c r="D22"/>
  <c r="D16"/>
  <c r="D17"/>
  <c r="D15"/>
  <c r="C18"/>
  <c r="C6"/>
  <c r="C7"/>
  <c r="C8"/>
  <c r="C9"/>
  <c r="C10"/>
  <c r="C5"/>
  <c r="B11"/>
  <c r="K56" i="45"/>
  <c r="K55"/>
  <c r="K54"/>
  <c r="K53"/>
  <c r="K52"/>
  <c r="K51"/>
  <c r="K50"/>
  <c r="K49"/>
  <c r="E56"/>
  <c r="E55"/>
  <c r="E54"/>
  <c r="E53"/>
  <c r="E52"/>
  <c r="E51"/>
  <c r="E50"/>
  <c r="E49"/>
  <c r="K42"/>
  <c r="K41"/>
  <c r="K40"/>
  <c r="K39"/>
  <c r="K38"/>
  <c r="K37"/>
  <c r="K36"/>
  <c r="K35"/>
  <c r="E42"/>
  <c r="E41"/>
  <c r="E40"/>
  <c r="E39"/>
  <c r="E38"/>
  <c r="E37"/>
  <c r="E36"/>
  <c r="E35"/>
  <c r="K28"/>
  <c r="K27"/>
  <c r="K26"/>
  <c r="K25"/>
  <c r="K24"/>
  <c r="K23"/>
  <c r="K22"/>
  <c r="K21"/>
  <c r="E28"/>
  <c r="E27"/>
  <c r="E26"/>
  <c r="E25"/>
  <c r="E24"/>
  <c r="E23"/>
  <c r="E22"/>
  <c r="E21"/>
  <c r="K14"/>
  <c r="K13"/>
  <c r="K12"/>
  <c r="K11"/>
  <c r="K10"/>
  <c r="K9"/>
  <c r="K8"/>
  <c r="K7"/>
  <c r="E8"/>
  <c r="E9"/>
  <c r="E10"/>
  <c r="E11"/>
  <c r="E12"/>
  <c r="E13"/>
  <c r="E14"/>
  <c r="E7"/>
  <c r="K154" i="44"/>
  <c r="K153"/>
  <c r="K152"/>
  <c r="K151"/>
  <c r="K150"/>
  <c r="K149"/>
  <c r="K148"/>
  <c r="K147"/>
  <c r="E154"/>
  <c r="E153"/>
  <c r="E152"/>
  <c r="E151"/>
  <c r="E150"/>
  <c r="E149"/>
  <c r="E148"/>
  <c r="E147"/>
  <c r="E140"/>
  <c r="K139"/>
  <c r="K138"/>
  <c r="K137"/>
  <c r="K136"/>
  <c r="K135"/>
  <c r="K134"/>
  <c r="K133"/>
  <c r="K132"/>
  <c r="E139"/>
  <c r="E138"/>
  <c r="E137"/>
  <c r="E136"/>
  <c r="E135"/>
  <c r="E134"/>
  <c r="E133"/>
  <c r="E132"/>
  <c r="E125"/>
  <c r="E124"/>
  <c r="E123"/>
  <c r="E122"/>
  <c r="E121"/>
  <c r="E120"/>
  <c r="E119"/>
  <c r="E118"/>
  <c r="K125"/>
  <c r="K124"/>
  <c r="K123"/>
  <c r="K122"/>
  <c r="K121"/>
  <c r="K120"/>
  <c r="K119"/>
  <c r="K118"/>
  <c r="K111"/>
  <c r="K110"/>
  <c r="K109"/>
  <c r="K108"/>
  <c r="K107"/>
  <c r="K106"/>
  <c r="K105"/>
  <c r="K104"/>
  <c r="E111"/>
  <c r="E110"/>
  <c r="E109"/>
  <c r="E108"/>
  <c r="E107"/>
  <c r="E106"/>
  <c r="E105"/>
  <c r="E104"/>
  <c r="E97"/>
  <c r="E96"/>
  <c r="E95"/>
  <c r="E94"/>
  <c r="E93"/>
  <c r="E92"/>
  <c r="E91"/>
  <c r="E90"/>
  <c r="K97"/>
  <c r="K96"/>
  <c r="K95"/>
  <c r="K94"/>
  <c r="K93"/>
  <c r="K92"/>
  <c r="K91"/>
  <c r="K90"/>
  <c r="K83"/>
  <c r="K82"/>
  <c r="K81"/>
  <c r="K80"/>
  <c r="K79"/>
  <c r="K78"/>
  <c r="K77"/>
  <c r="K76"/>
  <c r="E83"/>
  <c r="E82"/>
  <c r="E81"/>
  <c r="E80"/>
  <c r="E79"/>
  <c r="E78"/>
  <c r="E77"/>
  <c r="E76"/>
  <c r="E69"/>
  <c r="E68"/>
  <c r="E67"/>
  <c r="E66"/>
  <c r="E65"/>
  <c r="E64"/>
  <c r="E63"/>
  <c r="E62"/>
  <c r="K69"/>
  <c r="K68"/>
  <c r="K67"/>
  <c r="K66"/>
  <c r="K65"/>
  <c r="K64"/>
  <c r="K63"/>
  <c r="K62"/>
  <c r="K55"/>
  <c r="K54"/>
  <c r="K53"/>
  <c r="K52"/>
  <c r="K51"/>
  <c r="K50"/>
  <c r="K49"/>
  <c r="K48"/>
  <c r="E55"/>
  <c r="E54"/>
  <c r="E53"/>
  <c r="E52"/>
  <c r="E51"/>
  <c r="E50"/>
  <c r="E49"/>
  <c r="E48"/>
  <c r="K41"/>
  <c r="K40"/>
  <c r="K39"/>
  <c r="K38"/>
  <c r="K37"/>
  <c r="K36"/>
  <c r="K35"/>
  <c r="K34"/>
  <c r="E41"/>
  <c r="E40"/>
  <c r="E39"/>
  <c r="E38"/>
  <c r="E37"/>
  <c r="E36"/>
  <c r="E35"/>
  <c r="E34"/>
  <c r="E27"/>
  <c r="E26"/>
  <c r="E25"/>
  <c r="E24"/>
  <c r="E23"/>
  <c r="E22"/>
  <c r="E21"/>
  <c r="E20"/>
  <c r="K27"/>
  <c r="K26"/>
  <c r="K25"/>
  <c r="K24"/>
  <c r="K23"/>
  <c r="K22"/>
  <c r="K21"/>
  <c r="K20"/>
  <c r="K13"/>
  <c r="K12"/>
  <c r="K11"/>
  <c r="K10"/>
  <c r="K9"/>
  <c r="K8"/>
  <c r="K7"/>
  <c r="K6"/>
  <c r="E7"/>
  <c r="E8"/>
  <c r="E9"/>
  <c r="E10"/>
  <c r="E11"/>
  <c r="E12"/>
  <c r="E13"/>
  <c r="E6"/>
  <c r="Z45" i="20"/>
  <c r="Z44"/>
  <c r="Z43"/>
  <c r="Z42"/>
  <c r="Z41"/>
  <c r="Z40"/>
  <c r="Z39"/>
  <c r="Z38"/>
  <c r="Z37"/>
  <c r="Z36"/>
  <c r="Z35"/>
  <c r="Z34"/>
  <c r="Z33"/>
  <c r="Z32"/>
  <c r="Z31"/>
  <c r="Z30"/>
  <c r="Z29"/>
  <c r="Z28"/>
  <c r="Z27"/>
  <c r="Z26"/>
  <c r="Z25"/>
  <c r="Z24"/>
  <c r="Z23"/>
  <c r="Z22"/>
  <c r="Z21"/>
  <c r="Z20"/>
  <c r="Z19"/>
  <c r="Z18"/>
  <c r="Z17"/>
  <c r="Z16"/>
  <c r="Z15"/>
  <c r="Z14"/>
  <c r="Z13"/>
  <c r="Z46" s="1"/>
  <c r="X14"/>
  <c r="X15"/>
  <c r="X16"/>
  <c r="X17"/>
  <c r="X18"/>
  <c r="X19"/>
  <c r="X20"/>
  <c r="X21"/>
  <c r="X22"/>
  <c r="X23"/>
  <c r="X24"/>
  <c r="X25"/>
  <c r="X26"/>
  <c r="X27"/>
  <c r="X28"/>
  <c r="X29"/>
  <c r="X30"/>
  <c r="X31"/>
  <c r="X32"/>
  <c r="X33"/>
  <c r="X34"/>
  <c r="X35"/>
  <c r="X36"/>
  <c r="X37"/>
  <c r="X38"/>
  <c r="X39"/>
  <c r="X40"/>
  <c r="X41"/>
  <c r="X42"/>
  <c r="X43"/>
  <c r="X44"/>
  <c r="X45"/>
  <c r="X13"/>
  <c r="X46" s="1"/>
  <c r="Q45"/>
  <c r="Q44"/>
  <c r="Q43"/>
  <c r="Q42"/>
  <c r="Q41"/>
  <c r="Q40"/>
  <c r="Q39"/>
  <c r="Q38"/>
  <c r="Q37"/>
  <c r="Q36"/>
  <c r="Q35"/>
  <c r="Q34"/>
  <c r="Q33"/>
  <c r="Q32"/>
  <c r="Q31"/>
  <c r="Q30"/>
  <c r="Q29"/>
  <c r="Q28"/>
  <c r="Q27"/>
  <c r="Q26"/>
  <c r="Q25"/>
  <c r="Q24"/>
  <c r="Q23"/>
  <c r="Q22"/>
  <c r="Q21"/>
  <c r="Q20"/>
  <c r="Q19"/>
  <c r="Q18"/>
  <c r="Q17"/>
  <c r="Q16"/>
  <c r="Q15"/>
  <c r="Q14"/>
  <c r="Q13"/>
  <c r="Q46" s="1"/>
  <c r="O14"/>
  <c r="O15"/>
  <c r="O16"/>
  <c r="O17"/>
  <c r="O18"/>
  <c r="O19"/>
  <c r="O20"/>
  <c r="O21"/>
  <c r="O22"/>
  <c r="O23"/>
  <c r="O24"/>
  <c r="O25"/>
  <c r="O26"/>
  <c r="O27"/>
  <c r="O28"/>
  <c r="O29"/>
  <c r="O30"/>
  <c r="O31"/>
  <c r="O32"/>
  <c r="O33"/>
  <c r="O34"/>
  <c r="O35"/>
  <c r="O36"/>
  <c r="O37"/>
  <c r="O38"/>
  <c r="O39"/>
  <c r="O40"/>
  <c r="O41"/>
  <c r="O42"/>
  <c r="O43"/>
  <c r="O44"/>
  <c r="O45"/>
  <c r="O13"/>
  <c r="O46" s="1"/>
  <c r="H45"/>
  <c r="H44"/>
  <c r="H43"/>
  <c r="H42"/>
  <c r="H41"/>
  <c r="H40"/>
  <c r="H39"/>
  <c r="H38"/>
  <c r="H37"/>
  <c r="H36"/>
  <c r="H35"/>
  <c r="H34"/>
  <c r="H33"/>
  <c r="H32"/>
  <c r="H31"/>
  <c r="H30"/>
  <c r="H29"/>
  <c r="H28"/>
  <c r="H27"/>
  <c r="H26"/>
  <c r="H25"/>
  <c r="H24"/>
  <c r="H23"/>
  <c r="H22"/>
  <c r="H21"/>
  <c r="H20"/>
  <c r="H19"/>
  <c r="H18"/>
  <c r="H17"/>
  <c r="H16"/>
  <c r="H15"/>
  <c r="H14"/>
  <c r="H13"/>
  <c r="H46" s="1"/>
  <c r="F14"/>
  <c r="F15"/>
  <c r="F16"/>
  <c r="F17"/>
  <c r="F18"/>
  <c r="F19"/>
  <c r="F20"/>
  <c r="F21"/>
  <c r="F22"/>
  <c r="F23"/>
  <c r="F24"/>
  <c r="F25"/>
  <c r="F26"/>
  <c r="F27"/>
  <c r="F28"/>
  <c r="F29"/>
  <c r="F30"/>
  <c r="F31"/>
  <c r="F32"/>
  <c r="F33"/>
  <c r="F34"/>
  <c r="F35"/>
  <c r="F36"/>
  <c r="F37"/>
  <c r="F38"/>
  <c r="F39"/>
  <c r="F40"/>
  <c r="F41"/>
  <c r="F42"/>
  <c r="F43"/>
  <c r="F44"/>
  <c r="F45"/>
  <c r="F13"/>
  <c r="F46" s="1"/>
  <c r="Y46"/>
  <c r="W46"/>
  <c r="P46"/>
  <c r="G46"/>
  <c r="E46"/>
  <c r="V7"/>
  <c r="V6"/>
  <c r="V5"/>
  <c r="M7"/>
  <c r="M6"/>
  <c r="M5"/>
  <c r="D6"/>
  <c r="D7"/>
  <c r="D5"/>
  <c r="I141" i="19"/>
  <c r="I140"/>
  <c r="I139"/>
  <c r="I138"/>
  <c r="I137"/>
  <c r="I136"/>
  <c r="I135"/>
  <c r="I134"/>
  <c r="D141"/>
  <c r="D140"/>
  <c r="D139"/>
  <c r="D138"/>
  <c r="D137"/>
  <c r="D136"/>
  <c r="D135"/>
  <c r="D134"/>
  <c r="D127"/>
  <c r="D126"/>
  <c r="D125"/>
  <c r="D124"/>
  <c r="D123"/>
  <c r="D122"/>
  <c r="D121"/>
  <c r="D120"/>
  <c r="I127"/>
  <c r="I126"/>
  <c r="I125"/>
  <c r="I124"/>
  <c r="I123"/>
  <c r="I122"/>
  <c r="I121"/>
  <c r="I120"/>
  <c r="I113"/>
  <c r="I112"/>
  <c r="I111"/>
  <c r="I110"/>
  <c r="I109"/>
  <c r="I108"/>
  <c r="I107"/>
  <c r="I106"/>
  <c r="D113"/>
  <c r="D112"/>
  <c r="D111"/>
  <c r="D110"/>
  <c r="D109"/>
  <c r="D108"/>
  <c r="D107"/>
  <c r="D106"/>
  <c r="D99"/>
  <c r="D98"/>
  <c r="D97"/>
  <c r="D96"/>
  <c r="D95"/>
  <c r="D94"/>
  <c r="D93"/>
  <c r="D92"/>
  <c r="I99"/>
  <c r="I98"/>
  <c r="I97"/>
  <c r="I96"/>
  <c r="I95"/>
  <c r="I94"/>
  <c r="I93"/>
  <c r="I92"/>
  <c r="I85"/>
  <c r="I84"/>
  <c r="I83"/>
  <c r="I82"/>
  <c r="I81"/>
  <c r="I80"/>
  <c r="I79"/>
  <c r="I78"/>
  <c r="D85"/>
  <c r="D84"/>
  <c r="D83"/>
  <c r="D82"/>
  <c r="D81"/>
  <c r="D80"/>
  <c r="D79"/>
  <c r="D78"/>
  <c r="D71"/>
  <c r="D70"/>
  <c r="D69"/>
  <c r="D68"/>
  <c r="D67"/>
  <c r="D66"/>
  <c r="D65"/>
  <c r="D64"/>
  <c r="I71"/>
  <c r="I70"/>
  <c r="I69"/>
  <c r="I68"/>
  <c r="I67"/>
  <c r="I66"/>
  <c r="I65"/>
  <c r="I64"/>
  <c r="I57"/>
  <c r="I56"/>
  <c r="I55"/>
  <c r="I54"/>
  <c r="I53"/>
  <c r="I52"/>
  <c r="I51"/>
  <c r="I50"/>
  <c r="D57"/>
  <c r="D56"/>
  <c r="D55"/>
  <c r="D54"/>
  <c r="D53"/>
  <c r="D52"/>
  <c r="D51"/>
  <c r="D50"/>
  <c r="I43"/>
  <c r="I42"/>
  <c r="I41"/>
  <c r="I40"/>
  <c r="I39"/>
  <c r="I38"/>
  <c r="I37"/>
  <c r="I36"/>
  <c r="D43"/>
  <c r="D42"/>
  <c r="D41"/>
  <c r="D40"/>
  <c r="D39"/>
  <c r="D38"/>
  <c r="D37"/>
  <c r="D36"/>
  <c r="D29"/>
  <c r="D28"/>
  <c r="D27"/>
  <c r="D26"/>
  <c r="D25"/>
  <c r="D24"/>
  <c r="D23"/>
  <c r="D22"/>
  <c r="I29"/>
  <c r="I28"/>
  <c r="I27"/>
  <c r="I26"/>
  <c r="I25"/>
  <c r="I24"/>
  <c r="I23"/>
  <c r="I22"/>
  <c r="I15"/>
  <c r="I14"/>
  <c r="I13"/>
  <c r="I12"/>
  <c r="I11"/>
  <c r="I10"/>
  <c r="I9"/>
  <c r="I8"/>
  <c r="D9"/>
  <c r="D10"/>
  <c r="D11"/>
  <c r="D12"/>
  <c r="D13"/>
  <c r="D14"/>
  <c r="D15"/>
  <c r="D8"/>
  <c r="E21" i="18"/>
  <c r="E20"/>
  <c r="E19"/>
  <c r="E18"/>
  <c r="E17"/>
  <c r="E16"/>
  <c r="E6"/>
  <c r="E7"/>
  <c r="E8"/>
  <c r="E9"/>
  <c r="E10"/>
  <c r="E5"/>
  <c r="K28" i="26"/>
  <c r="K27"/>
  <c r="K26"/>
  <c r="K25"/>
  <c r="K24"/>
  <c r="E29"/>
  <c r="E28"/>
  <c r="E27"/>
  <c r="E26"/>
  <c r="E25"/>
  <c r="E20"/>
  <c r="E19"/>
  <c r="E18"/>
  <c r="E17"/>
  <c r="E16"/>
  <c r="K19"/>
  <c r="K18"/>
  <c r="K17"/>
  <c r="K16"/>
  <c r="K15"/>
  <c r="K10"/>
  <c r="K9"/>
  <c r="K8"/>
  <c r="K7"/>
  <c r="K6"/>
  <c r="E7"/>
  <c r="E8"/>
  <c r="E9"/>
  <c r="E10"/>
  <c r="E6"/>
  <c r="D25" i="25"/>
  <c r="D24"/>
  <c r="D23"/>
  <c r="D22"/>
  <c r="D17"/>
  <c r="D16"/>
  <c r="D15"/>
  <c r="D14"/>
  <c r="I17"/>
  <c r="I16"/>
  <c r="I15"/>
  <c r="I14"/>
  <c r="I9"/>
  <c r="I8"/>
  <c r="I7"/>
  <c r="I6"/>
  <c r="D7"/>
  <c r="D8"/>
  <c r="D9"/>
  <c r="D6"/>
  <c r="M36" i="17"/>
  <c r="M35"/>
  <c r="M34"/>
  <c r="M33"/>
  <c r="M32"/>
  <c r="M31"/>
  <c r="M30"/>
  <c r="M29"/>
  <c r="M28"/>
  <c r="M27"/>
  <c r="M26"/>
  <c r="M25"/>
  <c r="M24"/>
  <c r="M23"/>
  <c r="M22"/>
  <c r="M21"/>
  <c r="M20"/>
  <c r="M19"/>
  <c r="M18"/>
  <c r="K36"/>
  <c r="K35"/>
  <c r="K34"/>
  <c r="K33"/>
  <c r="K32"/>
  <c r="K31"/>
  <c r="K30"/>
  <c r="K29"/>
  <c r="K28"/>
  <c r="K27"/>
  <c r="K26"/>
  <c r="K25"/>
  <c r="K24"/>
  <c r="K23"/>
  <c r="K22"/>
  <c r="K21"/>
  <c r="K20"/>
  <c r="K19"/>
  <c r="K18"/>
  <c r="I36"/>
  <c r="I35"/>
  <c r="I34"/>
  <c r="I33"/>
  <c r="I32"/>
  <c r="I31"/>
  <c r="I30"/>
  <c r="I29"/>
  <c r="I28"/>
  <c r="I27"/>
  <c r="I26"/>
  <c r="I25"/>
  <c r="I24"/>
  <c r="I23"/>
  <c r="I22"/>
  <c r="I21"/>
  <c r="I20"/>
  <c r="I19"/>
  <c r="I18"/>
  <c r="G36"/>
  <c r="G35"/>
  <c r="G34"/>
  <c r="G33"/>
  <c r="G32"/>
  <c r="G31"/>
  <c r="G30"/>
  <c r="G29"/>
  <c r="G28"/>
  <c r="G27"/>
  <c r="G26"/>
  <c r="G25"/>
  <c r="G24"/>
  <c r="G23"/>
  <c r="G22"/>
  <c r="G21"/>
  <c r="G20"/>
  <c r="G19"/>
  <c r="G18"/>
  <c r="E19"/>
  <c r="E20"/>
  <c r="E21"/>
  <c r="E22"/>
  <c r="E23"/>
  <c r="E24"/>
  <c r="E25"/>
  <c r="E26"/>
  <c r="E27"/>
  <c r="E28"/>
  <c r="E29"/>
  <c r="E30"/>
  <c r="E31"/>
  <c r="E32"/>
  <c r="E33"/>
  <c r="E34"/>
  <c r="E35"/>
  <c r="E36"/>
  <c r="E18"/>
  <c r="D5"/>
  <c r="D6"/>
  <c r="D7"/>
  <c r="D4"/>
  <c r="E5" i="16"/>
  <c r="E6"/>
  <c r="E4"/>
  <c r="G5" i="14"/>
  <c r="G6"/>
  <c r="G7"/>
  <c r="G8"/>
  <c r="G4"/>
  <c r="F5" i="41" l="1"/>
  <c r="F6"/>
  <c r="F7"/>
  <c r="F8"/>
  <c r="F9"/>
  <c r="F4"/>
  <c r="E7" i="35"/>
  <c r="E8"/>
  <c r="E6"/>
  <c r="H8" i="6"/>
  <c r="H9"/>
  <c r="H10"/>
  <c r="H11"/>
  <c r="H12"/>
  <c r="H7"/>
  <c r="F12"/>
  <c r="F11"/>
  <c r="F10"/>
  <c r="F9"/>
  <c r="F8"/>
  <c r="F7"/>
  <c r="D8"/>
  <c r="D9"/>
  <c r="D10"/>
  <c r="D11"/>
  <c r="D12"/>
  <c r="D7"/>
  <c r="C12"/>
  <c r="K194" i="5"/>
  <c r="K195"/>
  <c r="K196"/>
  <c r="K197"/>
  <c r="K193"/>
  <c r="E194"/>
  <c r="E195"/>
  <c r="E196"/>
  <c r="E197"/>
  <c r="E198"/>
  <c r="E193"/>
  <c r="K172"/>
  <c r="K173"/>
  <c r="K174"/>
  <c r="K175"/>
  <c r="K176"/>
  <c r="K177"/>
  <c r="K178"/>
  <c r="K179"/>
  <c r="K171"/>
  <c r="E172"/>
  <c r="E173"/>
  <c r="E174"/>
  <c r="E175"/>
  <c r="E176"/>
  <c r="E177"/>
  <c r="E178"/>
  <c r="E179"/>
  <c r="E180"/>
  <c r="E171"/>
  <c r="K158"/>
  <c r="K157"/>
  <c r="K156"/>
  <c r="E157"/>
  <c r="E158"/>
  <c r="E156"/>
  <c r="E137"/>
  <c r="E138"/>
  <c r="E139"/>
  <c r="E140"/>
  <c r="E141"/>
  <c r="E142"/>
  <c r="E136"/>
  <c r="K137"/>
  <c r="K138"/>
  <c r="K139"/>
  <c r="K140"/>
  <c r="K141"/>
  <c r="K142"/>
  <c r="K143"/>
  <c r="K136"/>
  <c r="J144"/>
  <c r="K121"/>
  <c r="K122"/>
  <c r="K120"/>
  <c r="E121"/>
  <c r="E122"/>
  <c r="E123"/>
  <c r="E120"/>
  <c r="K100"/>
  <c r="K101"/>
  <c r="K102"/>
  <c r="K103"/>
  <c r="K104"/>
  <c r="K105"/>
  <c r="K106"/>
  <c r="K99"/>
  <c r="E100"/>
  <c r="E101"/>
  <c r="E102"/>
  <c r="E103"/>
  <c r="E104"/>
  <c r="E105"/>
  <c r="E106"/>
  <c r="E107"/>
  <c r="E99"/>
  <c r="D108"/>
  <c r="K86"/>
  <c r="K85"/>
  <c r="K84"/>
  <c r="K83"/>
  <c r="K82"/>
  <c r="E83"/>
  <c r="E84"/>
  <c r="E85"/>
  <c r="E86"/>
  <c r="E82"/>
  <c r="K67"/>
  <c r="K68"/>
  <c r="K69"/>
  <c r="K66"/>
  <c r="E67"/>
  <c r="E68"/>
  <c r="E69"/>
  <c r="E66"/>
  <c r="K46"/>
  <c r="K47"/>
  <c r="K48"/>
  <c r="K49"/>
  <c r="K50"/>
  <c r="K51"/>
  <c r="K52"/>
  <c r="K53"/>
  <c r="K45"/>
  <c r="E46"/>
  <c r="E47"/>
  <c r="E45"/>
  <c r="K28"/>
  <c r="K29"/>
  <c r="K30"/>
  <c r="K27"/>
  <c r="E28"/>
  <c r="E29"/>
  <c r="E30"/>
  <c r="E31"/>
  <c r="E32"/>
  <c r="E27"/>
  <c r="E33" s="1"/>
  <c r="K8"/>
  <c r="K9"/>
  <c r="K10"/>
  <c r="K11"/>
  <c r="K12"/>
  <c r="K13"/>
  <c r="K14"/>
  <c r="K7"/>
  <c r="K15" s="1"/>
  <c r="E8"/>
  <c r="E9"/>
  <c r="E7"/>
  <c r="E10" s="1"/>
  <c r="D30" i="43"/>
  <c r="D31"/>
  <c r="D32"/>
  <c r="D33"/>
  <c r="D34"/>
  <c r="D35"/>
  <c r="D29"/>
  <c r="E13"/>
  <c r="E14"/>
  <c r="E15"/>
  <c r="E16"/>
  <c r="E17"/>
  <c r="E18"/>
  <c r="E12"/>
  <c r="D6"/>
  <c r="D7"/>
  <c r="D5"/>
  <c r="C8"/>
  <c r="K24" i="3"/>
  <c r="K23"/>
  <c r="K11"/>
  <c r="K8"/>
  <c r="K9"/>
  <c r="K10"/>
  <c r="K7"/>
  <c r="E36"/>
  <c r="E37"/>
  <c r="E35"/>
  <c r="E23"/>
  <c r="E24"/>
  <c r="E22"/>
  <c r="D25"/>
  <c r="E8"/>
  <c r="E9"/>
  <c r="E10"/>
  <c r="E11"/>
  <c r="E7"/>
  <c r="BL17" i="2"/>
  <c r="BL18"/>
  <c r="BL19"/>
  <c r="BL20"/>
  <c r="BL21"/>
  <c r="BL22"/>
  <c r="BL23"/>
  <c r="BL24"/>
  <c r="BL25"/>
  <c r="BL26"/>
  <c r="BL27"/>
  <c r="BL28"/>
  <c r="BL29"/>
  <c r="BL16"/>
  <c r="BL30" s="1"/>
  <c r="BK30"/>
  <c r="BL7"/>
  <c r="BL8"/>
  <c r="BL9"/>
  <c r="BL10"/>
  <c r="BL6"/>
  <c r="BL11" s="1"/>
  <c r="BK11"/>
  <c r="BF22"/>
  <c r="BF23"/>
  <c r="BF24"/>
  <c r="BF25"/>
  <c r="BF26"/>
  <c r="BF27"/>
  <c r="BF28"/>
  <c r="BF29"/>
  <c r="BF30"/>
  <c r="BF31"/>
  <c r="BF17"/>
  <c r="BF18"/>
  <c r="BF19"/>
  <c r="BF20"/>
  <c r="BF21"/>
  <c r="BF16"/>
  <c r="BF32" s="1"/>
  <c r="BE32"/>
  <c r="BF7"/>
  <c r="BF8"/>
  <c r="BF9"/>
  <c r="BF10"/>
  <c r="BF6"/>
  <c r="BF11" s="1"/>
  <c r="BE11"/>
  <c r="AY17"/>
  <c r="AY18"/>
  <c r="AY19"/>
  <c r="AY20"/>
  <c r="AY21"/>
  <c r="AY22"/>
  <c r="AY23"/>
  <c r="AY24"/>
  <c r="AY16"/>
  <c r="AY7"/>
  <c r="AY8"/>
  <c r="AY9"/>
  <c r="AY10"/>
  <c r="AY6"/>
  <c r="AX11"/>
  <c r="AS7"/>
  <c r="AS8"/>
  <c r="AS9"/>
  <c r="AS10"/>
  <c r="AS6"/>
  <c r="AR11"/>
  <c r="AK30"/>
  <c r="AL7"/>
  <c r="AL8"/>
  <c r="AL9"/>
  <c r="AL10"/>
  <c r="AL6"/>
  <c r="AK11"/>
  <c r="AF17"/>
  <c r="AF18"/>
  <c r="AF19"/>
  <c r="AF20"/>
  <c r="AF21"/>
  <c r="AF22"/>
  <c r="AF23"/>
  <c r="AF24"/>
  <c r="AF25"/>
  <c r="AF26"/>
  <c r="AF27"/>
  <c r="AF28"/>
  <c r="AF29"/>
  <c r="AF30"/>
  <c r="AF16"/>
  <c r="AF31" s="1"/>
  <c r="AE31"/>
  <c r="AF7"/>
  <c r="AF8"/>
  <c r="AF9"/>
  <c r="AF10"/>
  <c r="AF6"/>
  <c r="AE11"/>
  <c r="Y17"/>
  <c r="Y18"/>
  <c r="Y19"/>
  <c r="Y20"/>
  <c r="Y21"/>
  <c r="Y22"/>
  <c r="Y23"/>
  <c r="Y16"/>
  <c r="X24"/>
  <c r="Y7"/>
  <c r="Y8"/>
  <c r="Y9"/>
  <c r="Y10"/>
  <c r="Y6"/>
  <c r="X11"/>
  <c r="S7"/>
  <c r="S8"/>
  <c r="S9"/>
  <c r="S10"/>
  <c r="S6"/>
  <c r="R11"/>
  <c r="L9"/>
  <c r="L8"/>
  <c r="L7"/>
  <c r="L6"/>
  <c r="F7"/>
  <c r="F8"/>
  <c r="F9"/>
  <c r="F6"/>
  <c r="E10"/>
  <c r="K10"/>
  <c r="F17"/>
  <c r="F18"/>
  <c r="F19"/>
  <c r="F20"/>
  <c r="F21"/>
  <c r="F22"/>
  <c r="F23"/>
  <c r="F24"/>
  <c r="F25"/>
  <c r="F16"/>
  <c r="Y24" l="1"/>
  <c r="AF11"/>
  <c r="AY25"/>
  <c r="AL11"/>
  <c r="AS11"/>
  <c r="F26"/>
  <c r="F10"/>
  <c r="Y11"/>
  <c r="L10"/>
</calcChain>
</file>

<file path=xl/sharedStrings.xml><?xml version="1.0" encoding="utf-8"?>
<sst xmlns="http://schemas.openxmlformats.org/spreadsheetml/2006/main" count="3194" uniqueCount="846">
  <si>
    <t>表紙：調査票記入者の内訳</t>
    <rPh sb="0" eb="2">
      <t>ヒョウシ</t>
    </rPh>
    <rPh sb="3" eb="6">
      <t>チョウサヒョウ</t>
    </rPh>
    <rPh sb="6" eb="8">
      <t>キニュウ</t>
    </rPh>
    <rPh sb="8" eb="9">
      <t>シャ</t>
    </rPh>
    <rPh sb="10" eb="12">
      <t>ウチワケ</t>
    </rPh>
    <phoneticPr fontId="2"/>
  </si>
  <si>
    <t>本人</t>
    <rPh sb="0" eb="2">
      <t>ホンニン</t>
    </rPh>
    <phoneticPr fontId="2"/>
  </si>
  <si>
    <t>総数</t>
    <rPh sb="0" eb="2">
      <t>ソウスウ</t>
    </rPh>
    <phoneticPr fontId="2"/>
  </si>
  <si>
    <t>本人以外（代理記入）</t>
    <rPh sb="0" eb="2">
      <t>ホンニン</t>
    </rPh>
    <rPh sb="2" eb="4">
      <t>イガイ</t>
    </rPh>
    <rPh sb="5" eb="7">
      <t>ダイリ</t>
    </rPh>
    <rPh sb="7" eb="9">
      <t>キニュウ</t>
    </rPh>
    <phoneticPr fontId="2"/>
  </si>
  <si>
    <t>配偶者</t>
    <rPh sb="0" eb="3">
      <t>ハイグウシャ</t>
    </rPh>
    <phoneticPr fontId="2"/>
  </si>
  <si>
    <t>息子</t>
    <rPh sb="0" eb="2">
      <t>ムスコ</t>
    </rPh>
    <phoneticPr fontId="2"/>
  </si>
  <si>
    <t>娘</t>
    <rPh sb="0" eb="1">
      <t>ムスメ</t>
    </rPh>
    <phoneticPr fontId="2"/>
  </si>
  <si>
    <t>父親</t>
    <rPh sb="0" eb="2">
      <t>チチオヤ</t>
    </rPh>
    <phoneticPr fontId="2"/>
  </si>
  <si>
    <t>母親</t>
    <rPh sb="0" eb="2">
      <t>ハハオヤ</t>
    </rPh>
    <phoneticPr fontId="2"/>
  </si>
  <si>
    <t>兄弟</t>
    <rPh sb="0" eb="2">
      <t>キョウダイ</t>
    </rPh>
    <phoneticPr fontId="2"/>
  </si>
  <si>
    <t>姉妹</t>
    <rPh sb="0" eb="2">
      <t>シマイ</t>
    </rPh>
    <phoneticPr fontId="2"/>
  </si>
  <si>
    <t>祖父</t>
    <rPh sb="0" eb="2">
      <t>ソフ</t>
    </rPh>
    <phoneticPr fontId="2"/>
  </si>
  <si>
    <t>友人</t>
    <rPh sb="0" eb="2">
      <t>ユウジン</t>
    </rPh>
    <phoneticPr fontId="2"/>
  </si>
  <si>
    <t>職場の上司・同僚・部下</t>
    <rPh sb="0" eb="2">
      <t>ショクバ</t>
    </rPh>
    <rPh sb="3" eb="5">
      <t>ジョウシ</t>
    </rPh>
    <rPh sb="6" eb="8">
      <t>ドウリョウ</t>
    </rPh>
    <rPh sb="9" eb="11">
      <t>ブカ</t>
    </rPh>
    <phoneticPr fontId="2"/>
  </si>
  <si>
    <t>ヘルパー（制度利用）</t>
    <rPh sb="5" eb="7">
      <t>セイド</t>
    </rPh>
    <rPh sb="7" eb="9">
      <t>リヨウ</t>
    </rPh>
    <phoneticPr fontId="2"/>
  </si>
  <si>
    <t>施設職員・世話人</t>
    <rPh sb="0" eb="2">
      <t>シセツ</t>
    </rPh>
    <rPh sb="2" eb="4">
      <t>ショクイン</t>
    </rPh>
    <rPh sb="5" eb="7">
      <t>セワ</t>
    </rPh>
    <rPh sb="7" eb="8">
      <t>ニン</t>
    </rPh>
    <phoneticPr fontId="2"/>
  </si>
  <si>
    <t>福祉関係者</t>
    <rPh sb="0" eb="2">
      <t>フクシ</t>
    </rPh>
    <rPh sb="2" eb="4">
      <t>カンケイ</t>
    </rPh>
    <rPh sb="4" eb="5">
      <t>シャ</t>
    </rPh>
    <phoneticPr fontId="2"/>
  </si>
  <si>
    <t>その他</t>
    <rPh sb="2" eb="3">
      <t>タ</t>
    </rPh>
    <phoneticPr fontId="2"/>
  </si>
  <si>
    <t>本人からみた代理記入者の続柄</t>
    <rPh sb="0" eb="2">
      <t>ホンニン</t>
    </rPh>
    <rPh sb="6" eb="8">
      <t>ダイリ</t>
    </rPh>
    <rPh sb="8" eb="10">
      <t>キニュウ</t>
    </rPh>
    <rPh sb="10" eb="11">
      <t>シャ</t>
    </rPh>
    <rPh sb="12" eb="13">
      <t>ツヅ</t>
    </rPh>
    <rPh sb="13" eb="14">
      <t>ガラ</t>
    </rPh>
    <phoneticPr fontId="2"/>
  </si>
  <si>
    <t>人・機器の支援なしでする</t>
    <rPh sb="0" eb="1">
      <t>ヒト</t>
    </rPh>
    <rPh sb="2" eb="4">
      <t>キキ</t>
    </rPh>
    <rPh sb="5" eb="7">
      <t>シエン</t>
    </rPh>
    <phoneticPr fontId="2"/>
  </si>
  <si>
    <t>人の支援を受けてする</t>
    <rPh sb="0" eb="1">
      <t>ヒト</t>
    </rPh>
    <rPh sb="2" eb="4">
      <t>シエン</t>
    </rPh>
    <rPh sb="5" eb="6">
      <t>ウ</t>
    </rPh>
    <phoneticPr fontId="2"/>
  </si>
  <si>
    <t>支援機器を用いてする</t>
    <rPh sb="0" eb="2">
      <t>シエン</t>
    </rPh>
    <rPh sb="2" eb="4">
      <t>キキ</t>
    </rPh>
    <rPh sb="5" eb="6">
      <t>モチ</t>
    </rPh>
    <phoneticPr fontId="2"/>
  </si>
  <si>
    <t>無回答</t>
    <rPh sb="0" eb="3">
      <t>ムカイトウ</t>
    </rPh>
    <phoneticPr fontId="2"/>
  </si>
  <si>
    <t>度数</t>
    <rPh sb="0" eb="2">
      <t>ドスウ</t>
    </rPh>
    <phoneticPr fontId="2"/>
  </si>
  <si>
    <t>％</t>
    <phoneticPr fontId="2"/>
  </si>
  <si>
    <t>恋人</t>
    <rPh sb="0" eb="2">
      <t>コイビト</t>
    </rPh>
    <phoneticPr fontId="2"/>
  </si>
  <si>
    <t>医療従事者</t>
    <rPh sb="0" eb="2">
      <t>イリョウ</t>
    </rPh>
    <rPh sb="2" eb="5">
      <t>ジュウジシャ</t>
    </rPh>
    <phoneticPr fontId="2"/>
  </si>
  <si>
    <t>祖母</t>
    <rPh sb="0" eb="2">
      <t>ソボ</t>
    </rPh>
    <phoneticPr fontId="2"/>
  </si>
  <si>
    <t>ボランティア</t>
    <phoneticPr fontId="2"/>
  </si>
  <si>
    <t>義父</t>
    <rPh sb="0" eb="2">
      <t>ギフ</t>
    </rPh>
    <phoneticPr fontId="2"/>
  </si>
  <si>
    <t>近所の人</t>
    <rPh sb="0" eb="2">
      <t>キンジョ</t>
    </rPh>
    <rPh sb="3" eb="4">
      <t>ヒト</t>
    </rPh>
    <phoneticPr fontId="2"/>
  </si>
  <si>
    <t>しない</t>
    <phoneticPr fontId="2"/>
  </si>
  <si>
    <t>義母</t>
    <rPh sb="0" eb="2">
      <t>ギボ</t>
    </rPh>
    <phoneticPr fontId="2"/>
  </si>
  <si>
    <t>時間</t>
    <rPh sb="0" eb="2">
      <t>ジカン</t>
    </rPh>
    <phoneticPr fontId="2"/>
  </si>
  <si>
    <t>金額</t>
    <rPh sb="0" eb="2">
      <t>キンガク</t>
    </rPh>
    <phoneticPr fontId="2"/>
  </si>
  <si>
    <t>障害者自立支援法によるもの</t>
    <rPh sb="0" eb="3">
      <t>ショウガイシャ</t>
    </rPh>
    <rPh sb="3" eb="5">
      <t>ジリツ</t>
    </rPh>
    <rPh sb="5" eb="7">
      <t>シエン</t>
    </rPh>
    <rPh sb="7" eb="8">
      <t>ホウ</t>
    </rPh>
    <phoneticPr fontId="2"/>
  </si>
  <si>
    <t>介護保険制度によるもの</t>
    <rPh sb="0" eb="2">
      <t>カイゴ</t>
    </rPh>
    <rPh sb="2" eb="4">
      <t>ホケン</t>
    </rPh>
    <rPh sb="4" eb="6">
      <t>セイド</t>
    </rPh>
    <phoneticPr fontId="2"/>
  </si>
  <si>
    <t>人数</t>
    <rPh sb="0" eb="2">
      <t>ニンズウ</t>
    </rPh>
    <phoneticPr fontId="2"/>
  </si>
  <si>
    <t>主な支援者（複数回答）</t>
    <rPh sb="0" eb="1">
      <t>オモ</t>
    </rPh>
    <rPh sb="2" eb="5">
      <t>シエンシャ</t>
    </rPh>
    <rPh sb="6" eb="8">
      <t>フクスウ</t>
    </rPh>
    <rPh sb="8" eb="10">
      <t>カイトウ</t>
    </rPh>
    <phoneticPr fontId="2"/>
  </si>
  <si>
    <t>利用の有無</t>
    <rPh sb="0" eb="2">
      <t>リヨウ</t>
    </rPh>
    <rPh sb="3" eb="5">
      <t>ウム</t>
    </rPh>
    <phoneticPr fontId="2"/>
  </si>
  <si>
    <t>はい</t>
    <phoneticPr fontId="2"/>
  </si>
  <si>
    <t>いいえ</t>
    <phoneticPr fontId="2"/>
  </si>
  <si>
    <t>利用していた場合の自己負担額</t>
    <rPh sb="0" eb="2">
      <t>リヨウ</t>
    </rPh>
    <rPh sb="6" eb="8">
      <t>バアイ</t>
    </rPh>
    <rPh sb="9" eb="11">
      <t>ジコ</t>
    </rPh>
    <rPh sb="11" eb="13">
      <t>フタン</t>
    </rPh>
    <rPh sb="13" eb="14">
      <t>ガク</t>
    </rPh>
    <phoneticPr fontId="2"/>
  </si>
  <si>
    <t>利用回数</t>
    <rPh sb="0" eb="2">
      <t>リヨウ</t>
    </rPh>
    <rPh sb="2" eb="4">
      <t>カイスウ</t>
    </rPh>
    <phoneticPr fontId="2"/>
  </si>
  <si>
    <t>回数</t>
    <rPh sb="0" eb="2">
      <t>カイスウ</t>
    </rPh>
    <phoneticPr fontId="2"/>
  </si>
  <si>
    <t>平均</t>
    <rPh sb="0" eb="2">
      <t>ヘイキン</t>
    </rPh>
    <phoneticPr fontId="2"/>
  </si>
  <si>
    <t>標準偏差</t>
    <rPh sb="0" eb="2">
      <t>ヒョウジュン</t>
    </rPh>
    <rPh sb="2" eb="4">
      <t>ヘンサ</t>
    </rPh>
    <phoneticPr fontId="2"/>
  </si>
  <si>
    <t>休みの日（仕事のない日）</t>
    <rPh sb="0" eb="1">
      <t>ヤス</t>
    </rPh>
    <rPh sb="3" eb="4">
      <t>ヒ</t>
    </rPh>
    <rPh sb="5" eb="7">
      <t>シゴト</t>
    </rPh>
    <rPh sb="10" eb="11">
      <t>ヒ</t>
    </rPh>
    <phoneticPr fontId="2"/>
  </si>
  <si>
    <t>通勤・通学</t>
    <rPh sb="0" eb="2">
      <t>ツウキン</t>
    </rPh>
    <rPh sb="3" eb="5">
      <t>ツウガク</t>
    </rPh>
    <phoneticPr fontId="2"/>
  </si>
  <si>
    <t>通勤・通学以外の移動</t>
    <rPh sb="0" eb="2">
      <t>ツウキン</t>
    </rPh>
    <rPh sb="3" eb="5">
      <t>ツウガク</t>
    </rPh>
    <rPh sb="5" eb="7">
      <t>イガイ</t>
    </rPh>
    <rPh sb="8" eb="10">
      <t>イドウ</t>
    </rPh>
    <phoneticPr fontId="2"/>
  </si>
  <si>
    <t>仕事</t>
    <rPh sb="0" eb="2">
      <t>シゴト</t>
    </rPh>
    <phoneticPr fontId="2"/>
  </si>
  <si>
    <t>勉学</t>
    <rPh sb="0" eb="2">
      <t>ベンガク</t>
    </rPh>
    <phoneticPr fontId="2"/>
  </si>
  <si>
    <t>家事・育児・支援・介護・看護</t>
    <rPh sb="0" eb="2">
      <t>カジ</t>
    </rPh>
    <rPh sb="3" eb="5">
      <t>イクジ</t>
    </rPh>
    <rPh sb="6" eb="8">
      <t>シエン</t>
    </rPh>
    <rPh sb="9" eb="11">
      <t>カイゴ</t>
    </rPh>
    <rPh sb="12" eb="14">
      <t>カンゴ</t>
    </rPh>
    <phoneticPr fontId="2"/>
  </si>
  <si>
    <t>趣味・娯楽・交際</t>
    <rPh sb="0" eb="2">
      <t>シュミ</t>
    </rPh>
    <rPh sb="3" eb="5">
      <t>ゴラク</t>
    </rPh>
    <rPh sb="6" eb="8">
      <t>コウサイ</t>
    </rPh>
    <phoneticPr fontId="2"/>
  </si>
  <si>
    <t>障害者運動・コミュニティー活動</t>
    <rPh sb="0" eb="3">
      <t>ショウガイシャ</t>
    </rPh>
    <rPh sb="3" eb="5">
      <t>ウンドウ</t>
    </rPh>
    <rPh sb="13" eb="15">
      <t>カツドウ</t>
    </rPh>
    <phoneticPr fontId="2"/>
  </si>
  <si>
    <t>食事・入浴・身支度・排泄</t>
    <rPh sb="0" eb="2">
      <t>ショクジ</t>
    </rPh>
    <rPh sb="3" eb="5">
      <t>ニュウヨク</t>
    </rPh>
    <rPh sb="6" eb="9">
      <t>ミジタク</t>
    </rPh>
    <rPh sb="10" eb="12">
      <t>ハイセツ</t>
    </rPh>
    <phoneticPr fontId="2"/>
  </si>
  <si>
    <t>受診・診療・リハビリ</t>
    <rPh sb="0" eb="2">
      <t>ジュシン</t>
    </rPh>
    <rPh sb="3" eb="5">
      <t>シンリョウ</t>
    </rPh>
    <phoneticPr fontId="2"/>
  </si>
  <si>
    <t>睡眠</t>
    <rPh sb="0" eb="2">
      <t>スイミン</t>
    </rPh>
    <phoneticPr fontId="2"/>
  </si>
  <si>
    <t>仕事のある日</t>
    <rPh sb="0" eb="2">
      <t>シゴト</t>
    </rPh>
    <rPh sb="5" eb="6">
      <t>ヒ</t>
    </rPh>
    <phoneticPr fontId="2"/>
  </si>
  <si>
    <t>平均（0を含む）</t>
    <rPh sb="0" eb="2">
      <t>ヘイキン</t>
    </rPh>
    <rPh sb="5" eb="6">
      <t>フク</t>
    </rPh>
    <phoneticPr fontId="2"/>
  </si>
  <si>
    <t>標準偏差（0を含む）</t>
    <rPh sb="0" eb="2">
      <t>ヒョウジュン</t>
    </rPh>
    <rPh sb="2" eb="4">
      <t>ヘンサ</t>
    </rPh>
    <rPh sb="7" eb="8">
      <t>フク</t>
    </rPh>
    <phoneticPr fontId="2"/>
  </si>
  <si>
    <t>標準偏差（0を含まない）</t>
    <rPh sb="0" eb="2">
      <t>ヒョウジュン</t>
    </rPh>
    <rPh sb="2" eb="4">
      <t>ヘンサ</t>
    </rPh>
    <rPh sb="7" eb="8">
      <t>フク</t>
    </rPh>
    <phoneticPr fontId="2"/>
  </si>
  <si>
    <t>平均（0を含まない）</t>
    <rPh sb="0" eb="2">
      <t>ヘイキン</t>
    </rPh>
    <rPh sb="5" eb="6">
      <t>フク</t>
    </rPh>
    <phoneticPr fontId="2"/>
  </si>
  <si>
    <t>分</t>
    <rPh sb="0" eb="1">
      <t>フン</t>
    </rPh>
    <phoneticPr fontId="2"/>
  </si>
  <si>
    <t>市区町村内</t>
    <rPh sb="0" eb="2">
      <t>シク</t>
    </rPh>
    <rPh sb="2" eb="4">
      <t>チョウソン</t>
    </rPh>
    <rPh sb="4" eb="5">
      <t>ナイ</t>
    </rPh>
    <phoneticPr fontId="2"/>
  </si>
  <si>
    <t>都道府県内</t>
    <rPh sb="0" eb="4">
      <t>トドウフケン</t>
    </rPh>
    <rPh sb="4" eb="5">
      <t>ナイ</t>
    </rPh>
    <phoneticPr fontId="2"/>
  </si>
  <si>
    <t>それ以外の遠方</t>
    <rPh sb="2" eb="4">
      <t>イガイ</t>
    </rPh>
    <rPh sb="5" eb="7">
      <t>エンポウ</t>
    </rPh>
    <phoneticPr fontId="2"/>
  </si>
  <si>
    <t>全く行かない</t>
    <rPh sb="0" eb="1">
      <t>マッタ</t>
    </rPh>
    <rPh sb="2" eb="3">
      <t>イ</t>
    </rPh>
    <phoneticPr fontId="2"/>
  </si>
  <si>
    <t>一般図書・新聞などの紙媒体の情報</t>
    <rPh sb="0" eb="2">
      <t>イッパン</t>
    </rPh>
    <rPh sb="2" eb="4">
      <t>トショ</t>
    </rPh>
    <rPh sb="5" eb="7">
      <t>シンブン</t>
    </rPh>
    <rPh sb="10" eb="11">
      <t>カミ</t>
    </rPh>
    <rPh sb="11" eb="13">
      <t>バイタイ</t>
    </rPh>
    <rPh sb="14" eb="16">
      <t>ジョウホウ</t>
    </rPh>
    <phoneticPr fontId="2"/>
  </si>
  <si>
    <t>拡大文字の図書・新聞など</t>
    <rPh sb="0" eb="2">
      <t>カクダイ</t>
    </rPh>
    <rPh sb="2" eb="4">
      <t>モジ</t>
    </rPh>
    <rPh sb="5" eb="7">
      <t>トショ</t>
    </rPh>
    <rPh sb="8" eb="10">
      <t>シンブン</t>
    </rPh>
    <phoneticPr fontId="2"/>
  </si>
  <si>
    <t>録音・点字の図書・新聞など</t>
    <rPh sb="0" eb="2">
      <t>ロクオン</t>
    </rPh>
    <rPh sb="3" eb="5">
      <t>テンジ</t>
    </rPh>
    <rPh sb="6" eb="8">
      <t>トショ</t>
    </rPh>
    <rPh sb="9" eb="11">
      <t>シンブン</t>
    </rPh>
    <phoneticPr fontId="2"/>
  </si>
  <si>
    <t>インターネット（通常のホームページ）</t>
    <rPh sb="8" eb="10">
      <t>ツウジョウ</t>
    </rPh>
    <phoneticPr fontId="2"/>
  </si>
  <si>
    <t>電子メール</t>
    <rPh sb="0" eb="2">
      <t>デンシ</t>
    </rPh>
    <phoneticPr fontId="2"/>
  </si>
  <si>
    <t>テレビ（一般放送）</t>
    <rPh sb="4" eb="6">
      <t>イッパン</t>
    </rPh>
    <rPh sb="6" eb="8">
      <t>ホウソウ</t>
    </rPh>
    <phoneticPr fontId="2"/>
  </si>
  <si>
    <t>電話（携帯電話・ＰＨＳを含む）の音声情報</t>
    <rPh sb="0" eb="2">
      <t>デンワ</t>
    </rPh>
    <rPh sb="3" eb="5">
      <t>ケイタイ</t>
    </rPh>
    <rPh sb="5" eb="7">
      <t>デンワ</t>
    </rPh>
    <rPh sb="12" eb="13">
      <t>フク</t>
    </rPh>
    <rPh sb="16" eb="18">
      <t>オンセイ</t>
    </rPh>
    <rPh sb="18" eb="20">
      <t>ジョウホウ</t>
    </rPh>
    <phoneticPr fontId="2"/>
  </si>
  <si>
    <t>テレビ（手話放送・字幕放送）</t>
    <rPh sb="4" eb="6">
      <t>シュワ</t>
    </rPh>
    <rPh sb="6" eb="8">
      <t>ホウソウ</t>
    </rPh>
    <rPh sb="9" eb="11">
      <t>ジマク</t>
    </rPh>
    <rPh sb="11" eb="13">
      <t>ホウソウ</t>
    </rPh>
    <phoneticPr fontId="2"/>
  </si>
  <si>
    <t>仕事をしている</t>
    <rPh sb="0" eb="2">
      <t>シゴト</t>
    </rPh>
    <phoneticPr fontId="2"/>
  </si>
  <si>
    <t>仕事をしていない</t>
    <rPh sb="0" eb="2">
      <t>シゴト</t>
    </rPh>
    <phoneticPr fontId="2"/>
  </si>
  <si>
    <t>自分で探した</t>
    <rPh sb="0" eb="2">
      <t>ジブン</t>
    </rPh>
    <rPh sb="3" eb="4">
      <t>サガ</t>
    </rPh>
    <phoneticPr fontId="2"/>
  </si>
  <si>
    <t>家族、親族、知り合いの紹介</t>
    <rPh sb="0" eb="2">
      <t>カゾク</t>
    </rPh>
    <rPh sb="3" eb="5">
      <t>シンゾク</t>
    </rPh>
    <rPh sb="6" eb="7">
      <t>シ</t>
    </rPh>
    <rPh sb="8" eb="9">
      <t>ア</t>
    </rPh>
    <rPh sb="11" eb="13">
      <t>ショウカイ</t>
    </rPh>
    <phoneticPr fontId="2"/>
  </si>
  <si>
    <t>障害者団体の紹介</t>
    <rPh sb="0" eb="3">
      <t>ショウガイシャ</t>
    </rPh>
    <rPh sb="3" eb="5">
      <t>ダンタイ</t>
    </rPh>
    <rPh sb="6" eb="8">
      <t>ショウカイ</t>
    </rPh>
    <phoneticPr fontId="2"/>
  </si>
  <si>
    <t>学校、各種学校の紹介</t>
    <rPh sb="0" eb="2">
      <t>ガッコウ</t>
    </rPh>
    <rPh sb="3" eb="5">
      <t>カクシュ</t>
    </rPh>
    <rPh sb="5" eb="7">
      <t>ガッコウ</t>
    </rPh>
    <rPh sb="8" eb="10">
      <t>ショウカイ</t>
    </rPh>
    <phoneticPr fontId="2"/>
  </si>
  <si>
    <t>ハローワークなど公的機関のあっせん</t>
    <rPh sb="8" eb="10">
      <t>コウテキ</t>
    </rPh>
    <rPh sb="10" eb="12">
      <t>キカン</t>
    </rPh>
    <phoneticPr fontId="2"/>
  </si>
  <si>
    <t>起業した</t>
    <rPh sb="0" eb="2">
      <t>キギョウ</t>
    </rPh>
    <phoneticPr fontId="2"/>
  </si>
  <si>
    <t>農業・林業・漁業・鉱業</t>
    <rPh sb="0" eb="2">
      <t>ノウギョウ</t>
    </rPh>
    <rPh sb="3" eb="5">
      <t>リンギョウ</t>
    </rPh>
    <rPh sb="6" eb="8">
      <t>ギョギョウ</t>
    </rPh>
    <rPh sb="9" eb="11">
      <t>コウギョウ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</si>
  <si>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</si>
  <si>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</si>
  <si>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2">
      <t>スイドウ</t>
    </rPh>
    <rPh sb="12" eb="13">
      <t>ギョウ</t>
    </rPh>
    <phoneticPr fontId="2"/>
  </si>
  <si>
    <t>運輸業</t>
    <rPh sb="0" eb="3">
      <t>ウンユギョウ</t>
    </rPh>
    <phoneticPr fontId="2"/>
  </si>
  <si>
    <t>卸売業</t>
    <rPh sb="0" eb="3">
      <t>オロシウリギョウ</t>
    </rPh>
    <phoneticPr fontId="2"/>
  </si>
  <si>
    <t>小売業</t>
    <rPh sb="0" eb="3">
      <t>コウリギョウ</t>
    </rPh>
    <phoneticPr fontId="2"/>
  </si>
  <si>
    <t>飲食店</t>
    <rPh sb="0" eb="2">
      <t>インショク</t>
    </rPh>
    <rPh sb="2" eb="3">
      <t>テン</t>
    </rPh>
    <phoneticPr fontId="2"/>
  </si>
  <si>
    <t>金融・保険業</t>
    <rPh sb="0" eb="2">
      <t>キンユウ</t>
    </rPh>
    <rPh sb="3" eb="6">
      <t>ホケンギョウ</t>
    </rPh>
    <phoneticPr fontId="2"/>
  </si>
  <si>
    <t>不動産業</t>
    <rPh sb="0" eb="3">
      <t>フドウサン</t>
    </rPh>
    <rPh sb="3" eb="4">
      <t>ギョウ</t>
    </rPh>
    <phoneticPr fontId="2"/>
  </si>
  <si>
    <t>新聞・放送・出版業、広告業、映画制作業</t>
    <rPh sb="0" eb="2">
      <t>シンブン</t>
    </rPh>
    <rPh sb="3" eb="5">
      <t>ホウソウ</t>
    </rPh>
    <rPh sb="6" eb="9">
      <t>シュッパンギョウ</t>
    </rPh>
    <rPh sb="10" eb="12">
      <t>コウコク</t>
    </rPh>
    <rPh sb="12" eb="13">
      <t>ギョウ</t>
    </rPh>
    <rPh sb="14" eb="16">
      <t>エイガ</t>
    </rPh>
    <rPh sb="16" eb="18">
      <t>セイサク</t>
    </rPh>
    <rPh sb="18" eb="19">
      <t>ギョウ</t>
    </rPh>
    <phoneticPr fontId="2"/>
  </si>
  <si>
    <t>情報・通信サービス業</t>
    <rPh sb="0" eb="2">
      <t>ジョウホウ</t>
    </rPh>
    <rPh sb="3" eb="5">
      <t>ツウシン</t>
    </rPh>
    <rPh sb="9" eb="10">
      <t>ギョウ</t>
    </rPh>
    <phoneticPr fontId="2"/>
  </si>
  <si>
    <t>医療・福祉サービス業</t>
    <rPh sb="0" eb="2">
      <t>イリョウ</t>
    </rPh>
    <rPh sb="3" eb="5">
      <t>フクシ</t>
    </rPh>
    <rPh sb="9" eb="10">
      <t>ギョウ</t>
    </rPh>
    <phoneticPr fontId="2"/>
  </si>
  <si>
    <t>教育・研究サービス業</t>
    <rPh sb="0" eb="2">
      <t>キョウイク</t>
    </rPh>
    <rPh sb="3" eb="5">
      <t>ケンキュウ</t>
    </rPh>
    <rPh sb="9" eb="10">
      <t>ギョウ</t>
    </rPh>
    <phoneticPr fontId="2"/>
  </si>
  <si>
    <t>法律・会計サービス業</t>
    <rPh sb="0" eb="2">
      <t>ホウリツ</t>
    </rPh>
    <rPh sb="3" eb="5">
      <t>カイケイ</t>
    </rPh>
    <rPh sb="9" eb="10">
      <t>ギョウ</t>
    </rPh>
    <phoneticPr fontId="2"/>
  </si>
  <si>
    <t>その他のサービス業</t>
    <rPh sb="2" eb="3">
      <t>タ</t>
    </rPh>
    <rPh sb="8" eb="9">
      <t>ギョウ</t>
    </rPh>
    <phoneticPr fontId="2"/>
  </si>
  <si>
    <t>公務</t>
    <rPh sb="0" eb="2">
      <t>コウム</t>
    </rPh>
    <phoneticPr fontId="2"/>
  </si>
  <si>
    <t>分類不能の産業</t>
    <rPh sb="0" eb="2">
      <t>ブンルイ</t>
    </rPh>
    <rPh sb="2" eb="4">
      <t>フノウ</t>
    </rPh>
    <rPh sb="5" eb="7">
      <t>サンギョウ</t>
    </rPh>
    <phoneticPr fontId="2"/>
  </si>
  <si>
    <t>官公庁</t>
    <rPh sb="0" eb="3">
      <t>カンコウチョウ</t>
    </rPh>
    <phoneticPr fontId="2"/>
  </si>
  <si>
    <t>わからない</t>
    <phoneticPr fontId="2"/>
  </si>
  <si>
    <t>製造・生産工程</t>
    <rPh sb="0" eb="2">
      <t>セイゾウ</t>
    </rPh>
    <rPh sb="3" eb="5">
      <t>セイサン</t>
    </rPh>
    <rPh sb="5" eb="7">
      <t>コウテイ</t>
    </rPh>
    <phoneticPr fontId="2"/>
  </si>
  <si>
    <t>建設・労務</t>
    <rPh sb="0" eb="2">
      <t>ケンセツ</t>
    </rPh>
    <rPh sb="3" eb="5">
      <t>ロウム</t>
    </rPh>
    <phoneticPr fontId="2"/>
  </si>
  <si>
    <t>運輸・通信職</t>
    <rPh sb="0" eb="2">
      <t>ウンユ</t>
    </rPh>
    <rPh sb="3" eb="5">
      <t>ツウシン</t>
    </rPh>
    <rPh sb="5" eb="6">
      <t>ショク</t>
    </rPh>
    <phoneticPr fontId="2"/>
  </si>
  <si>
    <t>営業・販売職</t>
    <rPh sb="0" eb="2">
      <t>エイギョウ</t>
    </rPh>
    <rPh sb="3" eb="5">
      <t>ハンバイ</t>
    </rPh>
    <rPh sb="5" eb="6">
      <t>ショク</t>
    </rPh>
    <phoneticPr fontId="2"/>
  </si>
  <si>
    <t>サービス職業</t>
    <rPh sb="4" eb="6">
      <t>ショクギョウ</t>
    </rPh>
    <phoneticPr fontId="2"/>
  </si>
  <si>
    <t>専門的・技術的職業</t>
    <rPh sb="0" eb="3">
      <t>センモンテキ</t>
    </rPh>
    <rPh sb="4" eb="7">
      <t>ギジュツテキ</t>
    </rPh>
    <rPh sb="7" eb="9">
      <t>ショクギョウ</t>
    </rPh>
    <phoneticPr fontId="2"/>
  </si>
  <si>
    <t>管理的職業</t>
    <rPh sb="0" eb="3">
      <t>カンリテキ</t>
    </rPh>
    <rPh sb="3" eb="5">
      <t>ショクギョウ</t>
    </rPh>
    <phoneticPr fontId="2"/>
  </si>
  <si>
    <t>事務職</t>
    <rPh sb="0" eb="2">
      <t>ジム</t>
    </rPh>
    <rPh sb="2" eb="3">
      <t>ショク</t>
    </rPh>
    <phoneticPr fontId="2"/>
  </si>
  <si>
    <t>その他（保安職など）</t>
    <rPh sb="2" eb="3">
      <t>タ</t>
    </rPh>
    <rPh sb="4" eb="6">
      <t>ホアン</t>
    </rPh>
    <rPh sb="6" eb="7">
      <t>ショク</t>
    </rPh>
    <phoneticPr fontId="2"/>
  </si>
  <si>
    <t>自営業主</t>
    <rPh sb="0" eb="3">
      <t>ジエイギョウ</t>
    </rPh>
    <rPh sb="3" eb="4">
      <t>シュ</t>
    </rPh>
    <phoneticPr fontId="2"/>
  </si>
  <si>
    <t>家族従業者</t>
    <rPh sb="0" eb="2">
      <t>カゾク</t>
    </rPh>
    <rPh sb="2" eb="5">
      <t>ジュウギョウシャ</t>
    </rPh>
    <phoneticPr fontId="2"/>
  </si>
  <si>
    <t>会社・団体等の役員</t>
    <rPh sb="0" eb="2">
      <t>カイシャ</t>
    </rPh>
    <rPh sb="3" eb="5">
      <t>ダンタイ</t>
    </rPh>
    <rPh sb="5" eb="6">
      <t>トウ</t>
    </rPh>
    <rPh sb="7" eb="9">
      <t>ヤクイン</t>
    </rPh>
    <phoneticPr fontId="2"/>
  </si>
  <si>
    <t>正規の職員・従業員</t>
    <rPh sb="0" eb="2">
      <t>セイキ</t>
    </rPh>
    <rPh sb="3" eb="5">
      <t>ショクイン</t>
    </rPh>
    <rPh sb="6" eb="9">
      <t>ジュウギョウイン</t>
    </rPh>
    <phoneticPr fontId="2"/>
  </si>
  <si>
    <t>パート・アルバイト</t>
    <phoneticPr fontId="2"/>
  </si>
  <si>
    <t>労働者派遣事業所の派遣社員</t>
    <rPh sb="0" eb="3">
      <t>ロウドウシャ</t>
    </rPh>
    <rPh sb="3" eb="5">
      <t>ハケン</t>
    </rPh>
    <rPh sb="5" eb="8">
      <t>ジギョウショ</t>
    </rPh>
    <rPh sb="9" eb="11">
      <t>ハケン</t>
    </rPh>
    <rPh sb="11" eb="13">
      <t>シャイン</t>
    </rPh>
    <phoneticPr fontId="2"/>
  </si>
  <si>
    <t>契約社員・嘱託</t>
    <rPh sb="0" eb="2">
      <t>ケイヤク</t>
    </rPh>
    <rPh sb="2" eb="4">
      <t>シャイン</t>
    </rPh>
    <rPh sb="5" eb="7">
      <t>ショクタク</t>
    </rPh>
    <phoneticPr fontId="2"/>
  </si>
  <si>
    <t>家庭内職者</t>
    <rPh sb="0" eb="3">
      <t>カテイナイ</t>
    </rPh>
    <rPh sb="3" eb="4">
      <t>ショク</t>
    </rPh>
    <rPh sb="4" eb="5">
      <t>シャ</t>
    </rPh>
    <phoneticPr fontId="2"/>
  </si>
  <si>
    <t>授産・通所施設等の利用者</t>
    <rPh sb="0" eb="2">
      <t>ジュサン</t>
    </rPh>
    <rPh sb="3" eb="5">
      <t>ツウショ</t>
    </rPh>
    <rPh sb="5" eb="7">
      <t>シセツ</t>
    </rPh>
    <rPh sb="7" eb="8">
      <t>トウ</t>
    </rPh>
    <rPh sb="9" eb="12">
      <t>リヨウシャ</t>
    </rPh>
    <phoneticPr fontId="2"/>
  </si>
  <si>
    <t>小規模作業所の利用者</t>
    <rPh sb="0" eb="3">
      <t>ショウキボ</t>
    </rPh>
    <rPh sb="3" eb="5">
      <t>サギョウ</t>
    </rPh>
    <rPh sb="5" eb="6">
      <t>ジョ</t>
    </rPh>
    <rPh sb="7" eb="10">
      <t>リヨウシャ</t>
    </rPh>
    <phoneticPr fontId="2"/>
  </si>
  <si>
    <t>トライアル雇用</t>
    <rPh sb="5" eb="7">
      <t>コヨウ</t>
    </rPh>
    <phoneticPr fontId="2"/>
  </si>
  <si>
    <t>インターン</t>
    <phoneticPr fontId="2"/>
  </si>
  <si>
    <t>その他の就労形態</t>
    <rPh sb="2" eb="3">
      <t>タ</t>
    </rPh>
    <rPh sb="4" eb="6">
      <t>シュウロウ</t>
    </rPh>
    <rPh sb="6" eb="8">
      <t>ケイタイ</t>
    </rPh>
    <phoneticPr fontId="2"/>
  </si>
  <si>
    <t>日数</t>
    <rPh sb="0" eb="2">
      <t>ニッスウ</t>
    </rPh>
    <phoneticPr fontId="2"/>
  </si>
  <si>
    <t>時間数</t>
    <rPh sb="0" eb="3">
      <t>ジカンスウ</t>
    </rPh>
    <phoneticPr fontId="2"/>
  </si>
  <si>
    <t>収入額</t>
    <rPh sb="0" eb="2">
      <t>シュウニュウ</t>
    </rPh>
    <rPh sb="2" eb="3">
      <t>ガク</t>
    </rPh>
    <phoneticPr fontId="2"/>
  </si>
  <si>
    <t>利用料を引くと持ち出しになる</t>
    <rPh sb="0" eb="3">
      <t>リヨウリョウ</t>
    </rPh>
    <rPh sb="4" eb="5">
      <t>ヒ</t>
    </rPh>
    <rPh sb="7" eb="8">
      <t>モ</t>
    </rPh>
    <rPh sb="9" eb="10">
      <t>ダ</t>
    </rPh>
    <phoneticPr fontId="2"/>
  </si>
  <si>
    <t>本人の障害に配慮したエレベータ</t>
    <rPh sb="0" eb="2">
      <t>ホンニン</t>
    </rPh>
    <rPh sb="3" eb="5">
      <t>ショウガイ</t>
    </rPh>
    <rPh sb="6" eb="8">
      <t>ハイリョ</t>
    </rPh>
    <phoneticPr fontId="2"/>
  </si>
  <si>
    <t>特別仕様の仕事場</t>
    <rPh sb="0" eb="2">
      <t>トクベツ</t>
    </rPh>
    <rPh sb="2" eb="4">
      <t>シヨウ</t>
    </rPh>
    <rPh sb="5" eb="7">
      <t>シゴト</t>
    </rPh>
    <rPh sb="7" eb="8">
      <t>バ</t>
    </rPh>
    <phoneticPr fontId="2"/>
  </si>
  <si>
    <t>本人の障害に配慮したトイレ・休憩スペース</t>
    <rPh sb="0" eb="2">
      <t>ホンニン</t>
    </rPh>
    <rPh sb="3" eb="5">
      <t>ショウガイ</t>
    </rPh>
    <rPh sb="6" eb="8">
      <t>ハイリョ</t>
    </rPh>
    <rPh sb="14" eb="16">
      <t>キュウケイ</t>
    </rPh>
    <phoneticPr fontId="2"/>
  </si>
  <si>
    <t>職場内での仕事の支援者</t>
    <rPh sb="0" eb="2">
      <t>ショクバ</t>
    </rPh>
    <rPh sb="2" eb="3">
      <t>ナイ</t>
    </rPh>
    <rPh sb="5" eb="7">
      <t>シゴト</t>
    </rPh>
    <rPh sb="8" eb="11">
      <t>シエンシャ</t>
    </rPh>
    <phoneticPr fontId="2"/>
  </si>
  <si>
    <t>難しい仕事内容の改善・組み換え</t>
    <rPh sb="0" eb="1">
      <t>ムズカ</t>
    </rPh>
    <rPh sb="3" eb="5">
      <t>シゴト</t>
    </rPh>
    <rPh sb="5" eb="7">
      <t>ナイヨウ</t>
    </rPh>
    <rPh sb="8" eb="10">
      <t>カイゼン</t>
    </rPh>
    <rPh sb="11" eb="12">
      <t>ク</t>
    </rPh>
    <rPh sb="13" eb="14">
      <t>カ</t>
    </rPh>
    <phoneticPr fontId="2"/>
  </si>
  <si>
    <t>労働時間の調整</t>
    <rPh sb="0" eb="2">
      <t>ロウドウ</t>
    </rPh>
    <rPh sb="2" eb="4">
      <t>ジカン</t>
    </rPh>
    <rPh sb="5" eb="7">
      <t>チョウセイ</t>
    </rPh>
    <phoneticPr fontId="2"/>
  </si>
  <si>
    <t>在宅勤務</t>
    <rPh sb="0" eb="2">
      <t>ザイタク</t>
    </rPh>
    <rPh sb="2" eb="4">
      <t>キンム</t>
    </rPh>
    <phoneticPr fontId="2"/>
  </si>
  <si>
    <t>定期的な面談を通じた職場環境改善の取り組み</t>
    <rPh sb="0" eb="3">
      <t>テイキテキ</t>
    </rPh>
    <rPh sb="4" eb="6">
      <t>メンダン</t>
    </rPh>
    <rPh sb="7" eb="8">
      <t>ツウ</t>
    </rPh>
    <rPh sb="10" eb="12">
      <t>ショクバ</t>
    </rPh>
    <rPh sb="12" eb="14">
      <t>カンキョウ</t>
    </rPh>
    <rPh sb="14" eb="16">
      <t>カイゼン</t>
    </rPh>
    <rPh sb="17" eb="18">
      <t>ト</t>
    </rPh>
    <rPh sb="19" eb="20">
      <t>ク</t>
    </rPh>
    <phoneticPr fontId="2"/>
  </si>
  <si>
    <t>本人の障害に配慮した火災報知・館内放送・情報伝達（イントラネット）システム</t>
    <rPh sb="0" eb="2">
      <t>ホンニン</t>
    </rPh>
    <rPh sb="3" eb="5">
      <t>ショウガイ</t>
    </rPh>
    <rPh sb="6" eb="8">
      <t>ハイリョ</t>
    </rPh>
    <rPh sb="10" eb="12">
      <t>カサイ</t>
    </rPh>
    <rPh sb="12" eb="14">
      <t>ホウチ</t>
    </rPh>
    <rPh sb="15" eb="17">
      <t>カンナイ</t>
    </rPh>
    <rPh sb="17" eb="19">
      <t>ホウソウ</t>
    </rPh>
    <rPh sb="20" eb="22">
      <t>ジョウホウ</t>
    </rPh>
    <rPh sb="22" eb="24">
      <t>デンタツ</t>
    </rPh>
    <phoneticPr fontId="2"/>
  </si>
  <si>
    <t>職場にある</t>
    <rPh sb="0" eb="2">
      <t>ショクバ</t>
    </rPh>
    <phoneticPr fontId="2"/>
  </si>
  <si>
    <t>職場にない</t>
    <rPh sb="0" eb="2">
      <t>ショクバ</t>
    </rPh>
    <phoneticPr fontId="2"/>
  </si>
  <si>
    <t>調査時点と同じ職場で同じ条件で仕事をしていた</t>
    <rPh sb="0" eb="2">
      <t>チョウサ</t>
    </rPh>
    <rPh sb="2" eb="4">
      <t>ジテン</t>
    </rPh>
    <rPh sb="5" eb="6">
      <t>オナ</t>
    </rPh>
    <rPh sb="7" eb="9">
      <t>ショクバ</t>
    </rPh>
    <rPh sb="10" eb="11">
      <t>オナ</t>
    </rPh>
    <rPh sb="12" eb="14">
      <t>ジョウケン</t>
    </rPh>
    <rPh sb="15" eb="17">
      <t>シゴト</t>
    </rPh>
    <phoneticPr fontId="2"/>
  </si>
  <si>
    <t>調査時点と同じ職場で異なる条件で仕事をしていた</t>
    <rPh sb="0" eb="2">
      <t>チョウサ</t>
    </rPh>
    <rPh sb="2" eb="4">
      <t>ジテン</t>
    </rPh>
    <rPh sb="5" eb="6">
      <t>オナ</t>
    </rPh>
    <rPh sb="7" eb="9">
      <t>ショクバ</t>
    </rPh>
    <rPh sb="10" eb="11">
      <t>コト</t>
    </rPh>
    <rPh sb="13" eb="15">
      <t>ジョウケン</t>
    </rPh>
    <rPh sb="16" eb="18">
      <t>シゴト</t>
    </rPh>
    <phoneticPr fontId="2"/>
  </si>
  <si>
    <t>調査時点と異なる職場で仕事をしていた</t>
    <rPh sb="0" eb="2">
      <t>チョウサ</t>
    </rPh>
    <rPh sb="2" eb="4">
      <t>ジテン</t>
    </rPh>
    <rPh sb="5" eb="6">
      <t>コト</t>
    </rPh>
    <rPh sb="8" eb="10">
      <t>ショクバ</t>
    </rPh>
    <rPh sb="11" eb="13">
      <t>シゴト</t>
    </rPh>
    <phoneticPr fontId="2"/>
  </si>
  <si>
    <t>仕事をしていなかった</t>
    <rPh sb="0" eb="2">
      <t>シゴト</t>
    </rPh>
    <phoneticPr fontId="2"/>
  </si>
  <si>
    <t>行っている</t>
    <rPh sb="0" eb="1">
      <t>オコナ</t>
    </rPh>
    <phoneticPr fontId="2"/>
  </si>
  <si>
    <t>行っていない</t>
    <rPh sb="0" eb="1">
      <t>オコナ</t>
    </rPh>
    <phoneticPr fontId="2"/>
  </si>
  <si>
    <t>すでに仕事をしており、探す必要がない</t>
    <rPh sb="3" eb="5">
      <t>シゴト</t>
    </rPh>
    <rPh sb="11" eb="12">
      <t>サガ</t>
    </rPh>
    <rPh sb="13" eb="15">
      <t>ヒツヨウ</t>
    </rPh>
    <phoneticPr fontId="2"/>
  </si>
  <si>
    <t>急いで仕事に就く必要がない</t>
    <rPh sb="0" eb="1">
      <t>イソ</t>
    </rPh>
    <rPh sb="3" eb="5">
      <t>シゴト</t>
    </rPh>
    <rPh sb="6" eb="7">
      <t>ツ</t>
    </rPh>
    <rPh sb="8" eb="10">
      <t>ヒツヨウ</t>
    </rPh>
    <phoneticPr fontId="2"/>
  </si>
  <si>
    <t>仕事をする時間がない</t>
    <rPh sb="0" eb="2">
      <t>シゴト</t>
    </rPh>
    <rPh sb="5" eb="7">
      <t>ジカン</t>
    </rPh>
    <phoneticPr fontId="2"/>
  </si>
  <si>
    <t>体調が良くないため、就労や仕事探しが難しい</t>
    <rPh sb="0" eb="2">
      <t>タイチョウ</t>
    </rPh>
    <rPh sb="3" eb="4">
      <t>ヨ</t>
    </rPh>
    <rPh sb="10" eb="12">
      <t>シュウロウ</t>
    </rPh>
    <rPh sb="13" eb="15">
      <t>シゴト</t>
    </rPh>
    <rPh sb="15" eb="16">
      <t>サガ</t>
    </rPh>
    <rPh sb="18" eb="19">
      <t>ムズカ</t>
    </rPh>
    <phoneticPr fontId="2"/>
  </si>
  <si>
    <t>仕事の探し方がわからない</t>
    <rPh sb="0" eb="2">
      <t>シゴト</t>
    </rPh>
    <rPh sb="3" eb="4">
      <t>サガ</t>
    </rPh>
    <rPh sb="5" eb="6">
      <t>カタ</t>
    </rPh>
    <phoneticPr fontId="2"/>
  </si>
  <si>
    <t>建物・道路・公共交通機関のバリアフリー化や情報保障が遅れていて就職が難しい</t>
    <rPh sb="0" eb="2">
      <t>タテモノ</t>
    </rPh>
    <rPh sb="3" eb="5">
      <t>ドウロ</t>
    </rPh>
    <rPh sb="6" eb="8">
      <t>コウキョウ</t>
    </rPh>
    <rPh sb="8" eb="10">
      <t>コウツウ</t>
    </rPh>
    <rPh sb="10" eb="12">
      <t>キカン</t>
    </rPh>
    <rPh sb="19" eb="20">
      <t>カ</t>
    </rPh>
    <rPh sb="21" eb="23">
      <t>ジョウホウ</t>
    </rPh>
    <rPh sb="23" eb="25">
      <t>ホショウ</t>
    </rPh>
    <rPh sb="26" eb="27">
      <t>オク</t>
    </rPh>
    <rPh sb="31" eb="33">
      <t>シュウショク</t>
    </rPh>
    <rPh sb="34" eb="35">
      <t>ムズカ</t>
    </rPh>
    <phoneticPr fontId="2"/>
  </si>
  <si>
    <t>家族が仕事をしない方がいいと言っている</t>
    <rPh sb="0" eb="2">
      <t>カゾク</t>
    </rPh>
    <rPh sb="3" eb="5">
      <t>シゴト</t>
    </rPh>
    <rPh sb="9" eb="10">
      <t>ホウ</t>
    </rPh>
    <rPh sb="14" eb="15">
      <t>イ</t>
    </rPh>
    <phoneticPr fontId="2"/>
  </si>
  <si>
    <t>自分に合った仕事を見つける自信がない</t>
    <rPh sb="0" eb="2">
      <t>ジブン</t>
    </rPh>
    <rPh sb="3" eb="4">
      <t>ア</t>
    </rPh>
    <rPh sb="6" eb="8">
      <t>シゴト</t>
    </rPh>
    <rPh sb="9" eb="10">
      <t>ミ</t>
    </rPh>
    <rPh sb="13" eb="15">
      <t>ジシン</t>
    </rPh>
    <phoneticPr fontId="2"/>
  </si>
  <si>
    <t>低所得者のための措置を利用したい</t>
    <rPh sb="0" eb="4">
      <t>テイショトクシャ</t>
    </rPh>
    <rPh sb="8" eb="10">
      <t>ソチ</t>
    </rPh>
    <rPh sb="11" eb="13">
      <t>リヨウ</t>
    </rPh>
    <phoneticPr fontId="2"/>
  </si>
  <si>
    <t>転職・求職活動</t>
    <rPh sb="0" eb="2">
      <t>テンショク</t>
    </rPh>
    <rPh sb="3" eb="5">
      <t>キュウショク</t>
    </rPh>
    <rPh sb="5" eb="7">
      <t>カツドウ</t>
    </rPh>
    <phoneticPr fontId="2"/>
  </si>
  <si>
    <t>会社の都合</t>
    <rPh sb="0" eb="2">
      <t>カイシャ</t>
    </rPh>
    <rPh sb="3" eb="5">
      <t>ツゴウ</t>
    </rPh>
    <phoneticPr fontId="2"/>
  </si>
  <si>
    <t>労働時間・労働条件が合わなかった</t>
    <rPh sb="0" eb="2">
      <t>ロウドウ</t>
    </rPh>
    <rPh sb="2" eb="4">
      <t>ジカン</t>
    </rPh>
    <rPh sb="5" eb="7">
      <t>ロウドウ</t>
    </rPh>
    <rPh sb="7" eb="9">
      <t>ジョウケン</t>
    </rPh>
    <rPh sb="10" eb="11">
      <t>ア</t>
    </rPh>
    <phoneticPr fontId="2"/>
  </si>
  <si>
    <t>職場での人間関係が悪かった</t>
    <rPh sb="0" eb="2">
      <t>ショクバ</t>
    </rPh>
    <rPh sb="4" eb="6">
      <t>ニンゲン</t>
    </rPh>
    <rPh sb="6" eb="8">
      <t>カンケイ</t>
    </rPh>
    <rPh sb="9" eb="10">
      <t>ワル</t>
    </rPh>
    <phoneticPr fontId="2"/>
  </si>
  <si>
    <t>自分に向かない仕事だった</t>
    <rPh sb="0" eb="2">
      <t>ジブン</t>
    </rPh>
    <rPh sb="3" eb="4">
      <t>ム</t>
    </rPh>
    <rPh sb="7" eb="9">
      <t>シゴト</t>
    </rPh>
    <phoneticPr fontId="2"/>
  </si>
  <si>
    <t>家族が引っ越した</t>
    <rPh sb="0" eb="2">
      <t>カゾク</t>
    </rPh>
    <rPh sb="3" eb="4">
      <t>ヒ</t>
    </rPh>
    <rPh sb="5" eb="6">
      <t>コ</t>
    </rPh>
    <phoneticPr fontId="2"/>
  </si>
  <si>
    <t>病気になった、障害を持った</t>
    <rPh sb="0" eb="2">
      <t>ビョウキ</t>
    </rPh>
    <rPh sb="7" eb="9">
      <t>ショウガイ</t>
    </rPh>
    <rPh sb="10" eb="11">
      <t>モ</t>
    </rPh>
    <phoneticPr fontId="2"/>
  </si>
  <si>
    <t>病気・障害が重くなった</t>
    <rPh sb="0" eb="2">
      <t>ビョウキ</t>
    </rPh>
    <rPh sb="3" eb="5">
      <t>ショウガイ</t>
    </rPh>
    <rPh sb="6" eb="7">
      <t>オモ</t>
    </rPh>
    <phoneticPr fontId="2"/>
  </si>
  <si>
    <t>結婚・離婚・出産・育児</t>
    <rPh sb="0" eb="2">
      <t>ケッコン</t>
    </rPh>
    <rPh sb="3" eb="5">
      <t>リコン</t>
    </rPh>
    <rPh sb="6" eb="8">
      <t>シュッサン</t>
    </rPh>
    <rPh sb="9" eb="11">
      <t>イクジ</t>
    </rPh>
    <phoneticPr fontId="2"/>
  </si>
  <si>
    <t>受給した</t>
    <rPh sb="0" eb="2">
      <t>ジュキュウ</t>
    </rPh>
    <phoneticPr fontId="2"/>
  </si>
  <si>
    <t>受給していない</t>
    <rPh sb="0" eb="2">
      <t>ジュキュウ</t>
    </rPh>
    <phoneticPr fontId="2"/>
  </si>
  <si>
    <t>総収入</t>
    <rPh sb="0" eb="3">
      <t>ソウシュウニュウ</t>
    </rPh>
    <phoneticPr fontId="2"/>
  </si>
  <si>
    <t>総収入のうち、働いて得る収入</t>
    <rPh sb="0" eb="3">
      <t>ソウシュウニュウ</t>
    </rPh>
    <rPh sb="7" eb="8">
      <t>ハタラ</t>
    </rPh>
    <rPh sb="10" eb="11">
      <t>エ</t>
    </rPh>
    <rPh sb="12" eb="14">
      <t>シュウニュウ</t>
    </rPh>
    <phoneticPr fontId="2"/>
  </si>
  <si>
    <t>総収入のうち、年金や生活保護、雇用保険などの社会保障給付</t>
    <rPh sb="0" eb="3">
      <t>ソウシュウニュウ</t>
    </rPh>
    <rPh sb="7" eb="9">
      <t>ネンキン</t>
    </rPh>
    <rPh sb="10" eb="12">
      <t>セイカツ</t>
    </rPh>
    <rPh sb="12" eb="14">
      <t>ホゴ</t>
    </rPh>
    <rPh sb="15" eb="17">
      <t>コヨウ</t>
    </rPh>
    <rPh sb="17" eb="19">
      <t>ホケン</t>
    </rPh>
    <rPh sb="22" eb="24">
      <t>シャカイ</t>
    </rPh>
    <rPh sb="24" eb="26">
      <t>ホショウ</t>
    </rPh>
    <rPh sb="26" eb="28">
      <t>キュウフ</t>
    </rPh>
    <phoneticPr fontId="2"/>
  </si>
  <si>
    <t>社会保障給付のうち、雇用保険による求職者給付</t>
    <rPh sb="0" eb="2">
      <t>シャカイ</t>
    </rPh>
    <rPh sb="2" eb="4">
      <t>ホショウ</t>
    </rPh>
    <rPh sb="4" eb="6">
      <t>キュウフ</t>
    </rPh>
    <rPh sb="10" eb="12">
      <t>コヨウ</t>
    </rPh>
    <rPh sb="12" eb="14">
      <t>ホケン</t>
    </rPh>
    <rPh sb="17" eb="19">
      <t>キュウショク</t>
    </rPh>
    <rPh sb="19" eb="20">
      <t>シャ</t>
    </rPh>
    <rPh sb="20" eb="22">
      <t>キュウフ</t>
    </rPh>
    <phoneticPr fontId="2"/>
  </si>
  <si>
    <t>貯蓄</t>
    <rPh sb="0" eb="2">
      <t>チョチク</t>
    </rPh>
    <phoneticPr fontId="2"/>
  </si>
  <si>
    <t>いやなことをされる</t>
    <phoneticPr fontId="2"/>
  </si>
  <si>
    <t>仲間外れにされる</t>
    <rPh sb="0" eb="2">
      <t>ナカマ</t>
    </rPh>
    <rPh sb="2" eb="3">
      <t>ハズ</t>
    </rPh>
    <phoneticPr fontId="2"/>
  </si>
  <si>
    <t>どなられる</t>
    <phoneticPr fontId="2"/>
  </si>
  <si>
    <t>たたかれる</t>
    <phoneticPr fontId="2"/>
  </si>
  <si>
    <t>意に反した配置換えをされる</t>
    <rPh sb="0" eb="1">
      <t>イ</t>
    </rPh>
    <rPh sb="2" eb="3">
      <t>ハン</t>
    </rPh>
    <rPh sb="5" eb="7">
      <t>ハイチ</t>
    </rPh>
    <rPh sb="7" eb="8">
      <t>ガ</t>
    </rPh>
    <phoneticPr fontId="2"/>
  </si>
  <si>
    <t>やりがいがある</t>
    <phoneticPr fontId="2"/>
  </si>
  <si>
    <t>労働時間は適切である</t>
    <rPh sb="0" eb="2">
      <t>ロウドウ</t>
    </rPh>
    <rPh sb="2" eb="4">
      <t>ジカン</t>
    </rPh>
    <rPh sb="5" eb="7">
      <t>テキセツ</t>
    </rPh>
    <phoneticPr fontId="2"/>
  </si>
  <si>
    <t>給与は適切である</t>
    <rPh sb="0" eb="2">
      <t>キュウヨ</t>
    </rPh>
    <rPh sb="3" eb="5">
      <t>テキセツ</t>
    </rPh>
    <phoneticPr fontId="2"/>
  </si>
  <si>
    <t>将来設計が立てられる</t>
    <rPh sb="0" eb="2">
      <t>ショウライ</t>
    </rPh>
    <rPh sb="2" eb="4">
      <t>セッケイ</t>
    </rPh>
    <rPh sb="5" eb="6">
      <t>タ</t>
    </rPh>
    <phoneticPr fontId="2"/>
  </si>
  <si>
    <t>待遇が公平である</t>
    <rPh sb="0" eb="2">
      <t>タイグウ</t>
    </rPh>
    <rPh sb="3" eb="5">
      <t>コウヘイ</t>
    </rPh>
    <phoneticPr fontId="2"/>
  </si>
  <si>
    <t>全体として満足している</t>
    <rPh sb="0" eb="2">
      <t>ゼンタイ</t>
    </rPh>
    <rPh sb="5" eb="7">
      <t>マンゾク</t>
    </rPh>
    <phoneticPr fontId="2"/>
  </si>
  <si>
    <t>少なくとも人並みに価値のある人間だ</t>
    <rPh sb="0" eb="1">
      <t>スク</t>
    </rPh>
    <rPh sb="5" eb="7">
      <t>ヒトナ</t>
    </rPh>
    <rPh sb="9" eb="11">
      <t>カチ</t>
    </rPh>
    <rPh sb="14" eb="16">
      <t>ニンゲン</t>
    </rPh>
    <phoneticPr fontId="2"/>
  </si>
  <si>
    <t>何かにつけて、自分は役に立たない人間だと思う</t>
    <rPh sb="0" eb="1">
      <t>ナニ</t>
    </rPh>
    <rPh sb="7" eb="9">
      <t>ジブン</t>
    </rPh>
    <rPh sb="10" eb="11">
      <t>ヤク</t>
    </rPh>
    <rPh sb="12" eb="13">
      <t>タ</t>
    </rPh>
    <rPh sb="16" eb="18">
      <t>ニンゲン</t>
    </rPh>
    <rPh sb="20" eb="21">
      <t>オモ</t>
    </rPh>
    <phoneticPr fontId="2"/>
  </si>
  <si>
    <t>あてはまる</t>
    <phoneticPr fontId="2"/>
  </si>
  <si>
    <t>ややあてはまる</t>
    <phoneticPr fontId="2"/>
  </si>
  <si>
    <t>どちらともいえない</t>
    <phoneticPr fontId="2"/>
  </si>
  <si>
    <t>ややあてはまらない</t>
    <phoneticPr fontId="2"/>
  </si>
  <si>
    <t>あてはまらない</t>
    <phoneticPr fontId="2"/>
  </si>
  <si>
    <t>よくあてはまる</t>
    <phoneticPr fontId="2"/>
  </si>
  <si>
    <t>全く当てはまらない</t>
    <rPh sb="0" eb="1">
      <t>マッタ</t>
    </rPh>
    <rPh sb="2" eb="3">
      <t>ア</t>
    </rPh>
    <phoneticPr fontId="2"/>
  </si>
  <si>
    <t>常に自分自身の意見を持つようにしている</t>
    <rPh sb="0" eb="1">
      <t>ツネ</t>
    </rPh>
    <rPh sb="2" eb="4">
      <t>ジブン</t>
    </rPh>
    <rPh sb="4" eb="6">
      <t>ジシン</t>
    </rPh>
    <rPh sb="7" eb="9">
      <t>イケン</t>
    </rPh>
    <rPh sb="10" eb="11">
      <t>モ</t>
    </rPh>
    <phoneticPr fontId="2"/>
  </si>
  <si>
    <t>仲間の中での和を維持することは大切だと思う</t>
    <rPh sb="0" eb="2">
      <t>ナカマ</t>
    </rPh>
    <rPh sb="3" eb="4">
      <t>ナカ</t>
    </rPh>
    <rPh sb="6" eb="7">
      <t>ワ</t>
    </rPh>
    <rPh sb="8" eb="10">
      <t>イジ</t>
    </rPh>
    <rPh sb="15" eb="17">
      <t>タイセツ</t>
    </rPh>
    <rPh sb="19" eb="20">
      <t>オモ</t>
    </rPh>
    <phoneticPr fontId="2"/>
  </si>
  <si>
    <t>自分が何をしたいのか常にわかっている</t>
    <rPh sb="0" eb="2">
      <t>ジブン</t>
    </rPh>
    <rPh sb="3" eb="4">
      <t>ナニ</t>
    </rPh>
    <rPh sb="10" eb="11">
      <t>ツネ</t>
    </rPh>
    <phoneticPr fontId="2"/>
  </si>
  <si>
    <t>友人から好かれることは自分にとって大切である</t>
    <rPh sb="0" eb="2">
      <t>ユウジン</t>
    </rPh>
    <rPh sb="4" eb="5">
      <t>ス</t>
    </rPh>
    <rPh sb="11" eb="13">
      <t>ジブン</t>
    </rPh>
    <rPh sb="17" eb="19">
      <t>タイセツ</t>
    </rPh>
    <phoneticPr fontId="2"/>
  </si>
  <si>
    <t>自分の意見をいつもはっきり言う</t>
    <rPh sb="0" eb="2">
      <t>ジブン</t>
    </rPh>
    <rPh sb="3" eb="5">
      <t>イケン</t>
    </rPh>
    <rPh sb="13" eb="14">
      <t>イ</t>
    </rPh>
    <phoneticPr fontId="2"/>
  </si>
  <si>
    <t>自分がどう感じるかは、自分が一緒にいる友人や自分のいる状況によって決まる</t>
    <rPh sb="0" eb="2">
      <t>ジブン</t>
    </rPh>
    <rPh sb="5" eb="6">
      <t>カン</t>
    </rPh>
    <rPh sb="11" eb="13">
      <t>ジブン</t>
    </rPh>
    <rPh sb="14" eb="16">
      <t>イッショ</t>
    </rPh>
    <rPh sb="19" eb="21">
      <t>ユウジン</t>
    </rPh>
    <rPh sb="22" eb="24">
      <t>ジブン</t>
    </rPh>
    <rPh sb="27" eb="29">
      <t>ジョウキョウ</t>
    </rPh>
    <rPh sb="33" eb="34">
      <t>キ</t>
    </rPh>
    <phoneticPr fontId="2"/>
  </si>
  <si>
    <t>いつも自信を持って発言し、行動している</t>
    <rPh sb="3" eb="5">
      <t>ジシン</t>
    </rPh>
    <rPh sb="6" eb="7">
      <t>モ</t>
    </rPh>
    <rPh sb="9" eb="11">
      <t>ハツゲン</t>
    </rPh>
    <rPh sb="13" eb="15">
      <t>コウドウ</t>
    </rPh>
    <phoneticPr fontId="2"/>
  </si>
  <si>
    <t>自分の友人と意見が対立することを避ける</t>
    <rPh sb="0" eb="2">
      <t>ジブン</t>
    </rPh>
    <rPh sb="3" eb="5">
      <t>ユウジン</t>
    </rPh>
    <rPh sb="6" eb="8">
      <t>イケン</t>
    </rPh>
    <rPh sb="9" eb="11">
      <t>タイリツ</t>
    </rPh>
    <rPh sb="16" eb="17">
      <t>サ</t>
    </rPh>
    <phoneticPr fontId="2"/>
  </si>
  <si>
    <t>一番最良の決断は、自分自身で考えたものであると思う</t>
    <rPh sb="0" eb="2">
      <t>イチバン</t>
    </rPh>
    <rPh sb="2" eb="4">
      <t>サイリョウ</t>
    </rPh>
    <rPh sb="5" eb="7">
      <t>ケツダン</t>
    </rPh>
    <rPh sb="9" eb="11">
      <t>ジブン</t>
    </rPh>
    <rPh sb="11" eb="13">
      <t>ジシン</t>
    </rPh>
    <rPh sb="14" eb="15">
      <t>カンガ</t>
    </rPh>
    <rPh sb="23" eb="24">
      <t>オモ</t>
    </rPh>
    <phoneticPr fontId="2"/>
  </si>
  <si>
    <t>友人と意見が対立したとき、友人の意見を受け入れることが多い</t>
    <rPh sb="0" eb="2">
      <t>ユウジン</t>
    </rPh>
    <rPh sb="3" eb="5">
      <t>イケン</t>
    </rPh>
    <rPh sb="6" eb="8">
      <t>タイリツ</t>
    </rPh>
    <rPh sb="13" eb="15">
      <t>ユウジン</t>
    </rPh>
    <rPh sb="16" eb="18">
      <t>イケン</t>
    </rPh>
    <rPh sb="19" eb="20">
      <t>ウ</t>
    </rPh>
    <rPh sb="21" eb="22">
      <t>イ</t>
    </rPh>
    <rPh sb="27" eb="28">
      <t>オオ</t>
    </rPh>
    <phoneticPr fontId="2"/>
  </si>
  <si>
    <t>自分でいいと思うのであれば、他の人が自分の考えを何と思おうが気にしない</t>
    <rPh sb="0" eb="2">
      <t>ジブン</t>
    </rPh>
    <rPh sb="6" eb="7">
      <t>オモ</t>
    </rPh>
    <rPh sb="14" eb="15">
      <t>タ</t>
    </rPh>
    <rPh sb="16" eb="17">
      <t>ヒト</t>
    </rPh>
    <rPh sb="18" eb="20">
      <t>ジブン</t>
    </rPh>
    <rPh sb="21" eb="22">
      <t>カンガ</t>
    </rPh>
    <rPh sb="24" eb="25">
      <t>ナン</t>
    </rPh>
    <rPh sb="26" eb="27">
      <t>オモ</t>
    </rPh>
    <rPh sb="30" eb="31">
      <t>キ</t>
    </rPh>
    <phoneticPr fontId="2"/>
  </si>
  <si>
    <t>友人やその場の状況によって、自分の態度や行動を変えることがある</t>
    <rPh sb="0" eb="2">
      <t>ユウジン</t>
    </rPh>
    <rPh sb="5" eb="6">
      <t>バ</t>
    </rPh>
    <rPh sb="7" eb="9">
      <t>ジョウキョウ</t>
    </rPh>
    <rPh sb="14" eb="16">
      <t>ジブン</t>
    </rPh>
    <rPh sb="17" eb="19">
      <t>タイド</t>
    </rPh>
    <rPh sb="20" eb="22">
      <t>コウドウ</t>
    </rPh>
    <rPh sb="23" eb="24">
      <t>カ</t>
    </rPh>
    <phoneticPr fontId="2"/>
  </si>
  <si>
    <t>友人が異なった考えを持っていても、自分の信じるところを守り通す</t>
    <rPh sb="0" eb="2">
      <t>ユウジン</t>
    </rPh>
    <rPh sb="3" eb="4">
      <t>コト</t>
    </rPh>
    <rPh sb="7" eb="8">
      <t>カンガ</t>
    </rPh>
    <rPh sb="10" eb="11">
      <t>モ</t>
    </rPh>
    <rPh sb="17" eb="19">
      <t>ジブン</t>
    </rPh>
    <rPh sb="20" eb="21">
      <t>シン</t>
    </rPh>
    <rPh sb="27" eb="28">
      <t>マモ</t>
    </rPh>
    <rPh sb="29" eb="30">
      <t>トオ</t>
    </rPh>
    <phoneticPr fontId="2"/>
  </si>
  <si>
    <t>友人が自分をどう思っているかを気にする</t>
    <rPh sb="0" eb="2">
      <t>ユウジン</t>
    </rPh>
    <rPh sb="3" eb="5">
      <t>ジブン</t>
    </rPh>
    <rPh sb="8" eb="9">
      <t>オモ</t>
    </rPh>
    <rPh sb="15" eb="16">
      <t>キ</t>
    </rPh>
    <phoneticPr fontId="2"/>
  </si>
  <si>
    <t>たいていは自分一人で物事を決断する</t>
    <rPh sb="5" eb="7">
      <t>ジブン</t>
    </rPh>
    <rPh sb="7" eb="9">
      <t>ヒトリ</t>
    </rPh>
    <rPh sb="10" eb="12">
      <t>モノゴト</t>
    </rPh>
    <rPh sb="13" eb="15">
      <t>ケツダン</t>
    </rPh>
    <phoneticPr fontId="2"/>
  </si>
  <si>
    <t>何か行動するとき、結果を予測して不安になり、なかなか実行に移せないことがある</t>
    <rPh sb="0" eb="1">
      <t>ナニ</t>
    </rPh>
    <rPh sb="2" eb="4">
      <t>コウドウ</t>
    </rPh>
    <rPh sb="9" eb="11">
      <t>ケッカ</t>
    </rPh>
    <rPh sb="12" eb="14">
      <t>ヨソク</t>
    </rPh>
    <rPh sb="16" eb="18">
      <t>フアン</t>
    </rPh>
    <rPh sb="26" eb="28">
      <t>ジッコウ</t>
    </rPh>
    <rPh sb="29" eb="30">
      <t>ウツ</t>
    </rPh>
    <phoneticPr fontId="2"/>
  </si>
  <si>
    <t>良いか悪いかは自分がそれをどう考えるかで決まると思う</t>
    <rPh sb="0" eb="1">
      <t>ヨ</t>
    </rPh>
    <rPh sb="3" eb="4">
      <t>ワル</t>
    </rPh>
    <rPh sb="7" eb="9">
      <t>ジブン</t>
    </rPh>
    <rPh sb="15" eb="16">
      <t>カンガ</t>
    </rPh>
    <rPh sb="20" eb="21">
      <t>キ</t>
    </rPh>
    <rPh sb="24" eb="25">
      <t>オモ</t>
    </rPh>
    <phoneticPr fontId="2"/>
  </si>
  <si>
    <t>友人は自分のことをどう評価しているかと、友人の視線が気になる</t>
    <rPh sb="0" eb="2">
      <t>ユウジン</t>
    </rPh>
    <rPh sb="3" eb="5">
      <t>ジブン</t>
    </rPh>
    <rPh sb="11" eb="13">
      <t>ヒョウカ</t>
    </rPh>
    <rPh sb="20" eb="22">
      <t>ユウジン</t>
    </rPh>
    <rPh sb="23" eb="25">
      <t>シセン</t>
    </rPh>
    <rPh sb="26" eb="27">
      <t>キ</t>
    </rPh>
    <phoneticPr fontId="2"/>
  </si>
  <si>
    <t>自分の考えや行動が友人と違っていても気にならない</t>
    <rPh sb="0" eb="2">
      <t>ジブン</t>
    </rPh>
    <rPh sb="3" eb="4">
      <t>カンガ</t>
    </rPh>
    <rPh sb="6" eb="8">
      <t>コウドウ</t>
    </rPh>
    <rPh sb="9" eb="11">
      <t>ユウジン</t>
    </rPh>
    <rPh sb="12" eb="13">
      <t>チガ</t>
    </rPh>
    <rPh sb="18" eb="19">
      <t>キ</t>
    </rPh>
    <phoneticPr fontId="2"/>
  </si>
  <si>
    <t>友人と接するとき、自分と友人の関係や地位が気になる</t>
    <rPh sb="0" eb="2">
      <t>ユウジン</t>
    </rPh>
    <rPh sb="3" eb="4">
      <t>セッ</t>
    </rPh>
    <rPh sb="9" eb="11">
      <t>ジブン</t>
    </rPh>
    <rPh sb="12" eb="14">
      <t>ユウジン</t>
    </rPh>
    <rPh sb="15" eb="17">
      <t>カンケイ</t>
    </rPh>
    <rPh sb="18" eb="20">
      <t>チイ</t>
    </rPh>
    <rPh sb="21" eb="22">
      <t>キ</t>
    </rPh>
    <phoneticPr fontId="2"/>
  </si>
  <si>
    <t>いる</t>
    <phoneticPr fontId="2"/>
  </si>
  <si>
    <t>いない</t>
    <phoneticPr fontId="2"/>
  </si>
  <si>
    <t>心配事や悩みを聞いたり、元気づけてくれる人</t>
    <rPh sb="0" eb="3">
      <t>シンパイゴト</t>
    </rPh>
    <rPh sb="4" eb="5">
      <t>ナヤ</t>
    </rPh>
    <rPh sb="7" eb="8">
      <t>キ</t>
    </rPh>
    <rPh sb="12" eb="14">
      <t>ゲンキ</t>
    </rPh>
    <rPh sb="20" eb="21">
      <t>ヒト</t>
    </rPh>
    <phoneticPr fontId="2"/>
  </si>
  <si>
    <t>技術や援助を与えたり、情報やアドバイスを与えてくれる人</t>
    <rPh sb="0" eb="2">
      <t>ギジュツ</t>
    </rPh>
    <rPh sb="3" eb="5">
      <t>エンジョ</t>
    </rPh>
    <rPh sb="6" eb="7">
      <t>アタ</t>
    </rPh>
    <rPh sb="11" eb="13">
      <t>ジョウホウ</t>
    </rPh>
    <rPh sb="20" eb="21">
      <t>アタ</t>
    </rPh>
    <rPh sb="26" eb="27">
      <t>ヒト</t>
    </rPh>
    <phoneticPr fontId="2"/>
  </si>
  <si>
    <t>お金に困っているときに助けてくれる人</t>
    <rPh sb="1" eb="2">
      <t>カネ</t>
    </rPh>
    <rPh sb="3" eb="4">
      <t>コマ</t>
    </rPh>
    <rPh sb="11" eb="12">
      <t>タス</t>
    </rPh>
    <rPh sb="17" eb="18">
      <t>ヒト</t>
    </rPh>
    <phoneticPr fontId="2"/>
  </si>
  <si>
    <t>いる場合の関係について</t>
    <rPh sb="2" eb="4">
      <t>バアイ</t>
    </rPh>
    <rPh sb="5" eb="7">
      <t>カンケイ</t>
    </rPh>
    <phoneticPr fontId="2"/>
  </si>
  <si>
    <t>男</t>
    <rPh sb="0" eb="1">
      <t>オトコ</t>
    </rPh>
    <phoneticPr fontId="2"/>
  </si>
  <si>
    <t>女</t>
    <rPh sb="0" eb="1">
      <t>オンナ</t>
    </rPh>
    <phoneticPr fontId="2"/>
  </si>
  <si>
    <t>未婚</t>
    <rPh sb="0" eb="2">
      <t>ミコン</t>
    </rPh>
    <phoneticPr fontId="2"/>
  </si>
  <si>
    <t>配偶者あり</t>
    <rPh sb="0" eb="3">
      <t>ハイグウシャ</t>
    </rPh>
    <phoneticPr fontId="2"/>
  </si>
  <si>
    <t>離別</t>
    <rPh sb="0" eb="2">
      <t>リベツ</t>
    </rPh>
    <phoneticPr fontId="2"/>
  </si>
  <si>
    <t>死別</t>
    <rPh sb="0" eb="2">
      <t>シベツ</t>
    </rPh>
    <phoneticPr fontId="2"/>
  </si>
  <si>
    <t>小学校・中学校（普通学級）</t>
    <rPh sb="0" eb="3">
      <t>ショウガッコウ</t>
    </rPh>
    <rPh sb="4" eb="7">
      <t>チュウガッコウ</t>
    </rPh>
    <rPh sb="8" eb="10">
      <t>フツウ</t>
    </rPh>
    <rPh sb="10" eb="12">
      <t>ガッキュウ</t>
    </rPh>
    <phoneticPr fontId="2"/>
  </si>
  <si>
    <t>小学校・中学校（特別支援学級・特殊教育学級）</t>
    <rPh sb="0" eb="3">
      <t>ショウガッコウ</t>
    </rPh>
    <rPh sb="4" eb="7">
      <t>チュウガッコウ</t>
    </rPh>
    <rPh sb="8" eb="10">
      <t>トクベツ</t>
    </rPh>
    <rPh sb="10" eb="12">
      <t>シエン</t>
    </rPh>
    <rPh sb="12" eb="14">
      <t>ガッキュウ</t>
    </rPh>
    <rPh sb="15" eb="17">
      <t>トクシュ</t>
    </rPh>
    <rPh sb="17" eb="19">
      <t>キョウイク</t>
    </rPh>
    <rPh sb="19" eb="21">
      <t>ガッキュウ</t>
    </rPh>
    <phoneticPr fontId="2"/>
  </si>
  <si>
    <t>小学校・中学校（盲・聾・養護学校・特別支援学校）</t>
    <rPh sb="0" eb="3">
      <t>ショウガッコウ</t>
    </rPh>
    <rPh sb="4" eb="7">
      <t>チュウガッコウ</t>
    </rPh>
    <rPh sb="8" eb="9">
      <t>モウ</t>
    </rPh>
    <rPh sb="10" eb="11">
      <t>ロウ</t>
    </rPh>
    <rPh sb="12" eb="14">
      <t>ヨウゴ</t>
    </rPh>
    <rPh sb="14" eb="16">
      <t>ガッコウ</t>
    </rPh>
    <rPh sb="17" eb="19">
      <t>トクベツ</t>
    </rPh>
    <rPh sb="19" eb="21">
      <t>シエン</t>
    </rPh>
    <rPh sb="21" eb="23">
      <t>ガッコウ</t>
    </rPh>
    <phoneticPr fontId="2"/>
  </si>
  <si>
    <t>高等学校</t>
    <rPh sb="0" eb="2">
      <t>コウトウ</t>
    </rPh>
    <rPh sb="2" eb="4">
      <t>ガッコウ</t>
    </rPh>
    <phoneticPr fontId="2"/>
  </si>
  <si>
    <t>通信制高校</t>
    <rPh sb="0" eb="3">
      <t>ツウシンセイ</t>
    </rPh>
    <rPh sb="3" eb="5">
      <t>コウコウ</t>
    </rPh>
    <phoneticPr fontId="2"/>
  </si>
  <si>
    <t>高等部（盲・聾・養護学校・特別支援学校）</t>
    <rPh sb="0" eb="3">
      <t>コウトウブ</t>
    </rPh>
    <phoneticPr fontId="2"/>
  </si>
  <si>
    <t>盲学校専攻科・聾学校専攻科</t>
    <rPh sb="0" eb="1">
      <t>モウ</t>
    </rPh>
    <rPh sb="1" eb="3">
      <t>ガッコウ</t>
    </rPh>
    <rPh sb="3" eb="6">
      <t>センコウカ</t>
    </rPh>
    <rPh sb="7" eb="8">
      <t>ロウ</t>
    </rPh>
    <rPh sb="8" eb="10">
      <t>ガッコウ</t>
    </rPh>
    <rPh sb="10" eb="13">
      <t>センコウカ</t>
    </rPh>
    <phoneticPr fontId="2"/>
  </si>
  <si>
    <t>専修学校・専門学校など</t>
    <rPh sb="0" eb="2">
      <t>センシュウ</t>
    </rPh>
    <rPh sb="2" eb="4">
      <t>ガッコウ</t>
    </rPh>
    <rPh sb="5" eb="7">
      <t>センモン</t>
    </rPh>
    <rPh sb="7" eb="9">
      <t>ガッコウ</t>
    </rPh>
    <phoneticPr fontId="2"/>
  </si>
  <si>
    <t>短期大学・高等専門学校</t>
    <rPh sb="0" eb="2">
      <t>タンキ</t>
    </rPh>
    <rPh sb="2" eb="4">
      <t>ダイガク</t>
    </rPh>
    <rPh sb="5" eb="7">
      <t>コウトウ</t>
    </rPh>
    <rPh sb="7" eb="9">
      <t>センモン</t>
    </rPh>
    <rPh sb="9" eb="11">
      <t>ガッコウ</t>
    </rPh>
    <phoneticPr fontId="2"/>
  </si>
  <si>
    <t>大学</t>
    <rPh sb="0" eb="2">
      <t>ダイガク</t>
    </rPh>
    <phoneticPr fontId="2"/>
  </si>
  <si>
    <t>通信制大学</t>
    <rPh sb="0" eb="3">
      <t>ツウシンセイ</t>
    </rPh>
    <rPh sb="3" eb="5">
      <t>ダイガク</t>
    </rPh>
    <phoneticPr fontId="2"/>
  </si>
  <si>
    <t>大学院</t>
    <rPh sb="0" eb="3">
      <t>ダイガクイン</t>
    </rPh>
    <phoneticPr fontId="2"/>
  </si>
  <si>
    <t>フリースクール</t>
    <phoneticPr fontId="2"/>
  </si>
  <si>
    <t>行っていない</t>
    <rPh sb="0" eb="1">
      <t>イ</t>
    </rPh>
    <phoneticPr fontId="2"/>
  </si>
  <si>
    <t>身体障害者手帳</t>
    <rPh sb="0" eb="2">
      <t>シンタイ</t>
    </rPh>
    <rPh sb="2" eb="5">
      <t>ショウガイシャ</t>
    </rPh>
    <rPh sb="5" eb="7">
      <t>テチョウ</t>
    </rPh>
    <phoneticPr fontId="2"/>
  </si>
  <si>
    <t>あり</t>
    <phoneticPr fontId="2"/>
  </si>
  <si>
    <t>養育手帳</t>
    <rPh sb="0" eb="2">
      <t>ヨウイク</t>
    </rPh>
    <rPh sb="2" eb="4">
      <t>テチョウ</t>
    </rPh>
    <phoneticPr fontId="2"/>
  </si>
  <si>
    <t>精神障害者保健福祉手帳</t>
    <rPh sb="0" eb="2">
      <t>セイシン</t>
    </rPh>
    <rPh sb="2" eb="4">
      <t>ショウガイ</t>
    </rPh>
    <rPh sb="4" eb="5">
      <t>シャ</t>
    </rPh>
    <rPh sb="5" eb="7">
      <t>ホケン</t>
    </rPh>
    <rPh sb="7" eb="9">
      <t>フクシ</t>
    </rPh>
    <rPh sb="9" eb="11">
      <t>テチョウ</t>
    </rPh>
    <phoneticPr fontId="2"/>
  </si>
  <si>
    <t>等級</t>
    <rPh sb="0" eb="2">
      <t>トウキュウ</t>
    </rPh>
    <phoneticPr fontId="2"/>
  </si>
  <si>
    <t>いずれも持っていない</t>
    <rPh sb="4" eb="5">
      <t>モ</t>
    </rPh>
    <phoneticPr fontId="2"/>
  </si>
  <si>
    <t>無効回答</t>
    <rPh sb="0" eb="2">
      <t>ムコウ</t>
    </rPh>
    <rPh sb="2" eb="4">
      <t>カイトウ</t>
    </rPh>
    <phoneticPr fontId="2"/>
  </si>
  <si>
    <t>何度もある</t>
    <rPh sb="0" eb="2">
      <t>ナンド</t>
    </rPh>
    <phoneticPr fontId="2"/>
  </si>
  <si>
    <t>ない</t>
    <phoneticPr fontId="2"/>
  </si>
  <si>
    <t>そう思う</t>
    <rPh sb="2" eb="3">
      <t>オモ</t>
    </rPh>
    <phoneticPr fontId="2"/>
  </si>
  <si>
    <t>どちらかと言えばそう思う</t>
    <rPh sb="5" eb="6">
      <t>イ</t>
    </rPh>
    <rPh sb="10" eb="11">
      <t>オモ</t>
    </rPh>
    <phoneticPr fontId="2"/>
  </si>
  <si>
    <t>どちらかと言えばそう思わない</t>
    <rPh sb="5" eb="6">
      <t>イ</t>
    </rPh>
    <rPh sb="10" eb="11">
      <t>オモ</t>
    </rPh>
    <phoneticPr fontId="2"/>
  </si>
  <si>
    <t>そう思わない</t>
    <rPh sb="2" eb="3">
      <t>オモ</t>
    </rPh>
    <phoneticPr fontId="2"/>
  </si>
  <si>
    <t>病気・障害が軽くなった</t>
    <rPh sb="0" eb="2">
      <t>ビョウキ</t>
    </rPh>
    <rPh sb="3" eb="5">
      <t>ショウガイ</t>
    </rPh>
    <rPh sb="6" eb="7">
      <t>カル</t>
    </rPh>
    <phoneticPr fontId="2"/>
  </si>
  <si>
    <t>身体障害</t>
    <rPh sb="0" eb="2">
      <t>シンタイ</t>
    </rPh>
    <rPh sb="2" eb="4">
      <t>ショウガイ</t>
    </rPh>
    <phoneticPr fontId="2"/>
  </si>
  <si>
    <t>視覚障害</t>
    <rPh sb="0" eb="2">
      <t>シカク</t>
    </rPh>
    <rPh sb="2" eb="4">
      <t>ショウガイ</t>
    </rPh>
    <phoneticPr fontId="2"/>
  </si>
  <si>
    <t>聴覚障害</t>
    <rPh sb="0" eb="2">
      <t>チョウカク</t>
    </rPh>
    <rPh sb="2" eb="4">
      <t>ショウガイ</t>
    </rPh>
    <phoneticPr fontId="2"/>
  </si>
  <si>
    <t>平衡機能障害</t>
    <rPh sb="0" eb="2">
      <t>ヘイコウ</t>
    </rPh>
    <rPh sb="2" eb="4">
      <t>キノウ</t>
    </rPh>
    <rPh sb="4" eb="6">
      <t>ショウガイ</t>
    </rPh>
    <phoneticPr fontId="2"/>
  </si>
  <si>
    <t>音声、言語、そしゃく機能障害</t>
    <rPh sb="0" eb="2">
      <t>オンセイ</t>
    </rPh>
    <rPh sb="3" eb="5">
      <t>ゲンゴ</t>
    </rPh>
    <rPh sb="10" eb="12">
      <t>キノウ</t>
    </rPh>
    <rPh sb="12" eb="14">
      <t>ショウガイ</t>
    </rPh>
    <phoneticPr fontId="2"/>
  </si>
  <si>
    <t>上肢切断、上肢機能障害</t>
    <rPh sb="0" eb="2">
      <t>ジョウシ</t>
    </rPh>
    <rPh sb="2" eb="4">
      <t>セツダン</t>
    </rPh>
    <rPh sb="5" eb="7">
      <t>ジョウシ</t>
    </rPh>
    <rPh sb="7" eb="9">
      <t>キノウ</t>
    </rPh>
    <rPh sb="9" eb="11">
      <t>ショウガイ</t>
    </rPh>
    <phoneticPr fontId="2"/>
  </si>
  <si>
    <t>下肢切断、下肢機能障害</t>
    <rPh sb="0" eb="2">
      <t>カシ</t>
    </rPh>
    <rPh sb="2" eb="4">
      <t>セツダン</t>
    </rPh>
    <rPh sb="5" eb="7">
      <t>カシ</t>
    </rPh>
    <rPh sb="7" eb="9">
      <t>キノウ</t>
    </rPh>
    <rPh sb="9" eb="11">
      <t>ショウガイ</t>
    </rPh>
    <phoneticPr fontId="2"/>
  </si>
  <si>
    <t>頸椎損傷による運動機能障害</t>
    <rPh sb="0" eb="2">
      <t>ケイツイ</t>
    </rPh>
    <rPh sb="2" eb="4">
      <t>ソンショウ</t>
    </rPh>
    <rPh sb="7" eb="9">
      <t>ウンドウ</t>
    </rPh>
    <rPh sb="9" eb="11">
      <t>キノウ</t>
    </rPh>
    <rPh sb="11" eb="13">
      <t>ショウガイ</t>
    </rPh>
    <phoneticPr fontId="2"/>
  </si>
  <si>
    <t>脳原性全身性運動機能障害（脳性まひ）</t>
    <rPh sb="0" eb="1">
      <t>ノウ</t>
    </rPh>
    <rPh sb="1" eb="2">
      <t>ハラ</t>
    </rPh>
    <rPh sb="2" eb="3">
      <t>セイ</t>
    </rPh>
    <rPh sb="3" eb="6">
      <t>ゼンシンセイ</t>
    </rPh>
    <rPh sb="6" eb="8">
      <t>ウンドウ</t>
    </rPh>
    <rPh sb="8" eb="10">
      <t>キノウ</t>
    </rPh>
    <rPh sb="10" eb="12">
      <t>ショウガイ</t>
    </rPh>
    <rPh sb="13" eb="15">
      <t>ノウセイ</t>
    </rPh>
    <phoneticPr fontId="2"/>
  </si>
  <si>
    <t>その他全身性（多肢および体幹）運動機能障害</t>
    <rPh sb="2" eb="3">
      <t>タ</t>
    </rPh>
    <rPh sb="3" eb="6">
      <t>ゼンシンセイ</t>
    </rPh>
    <rPh sb="7" eb="9">
      <t>タシ</t>
    </rPh>
    <rPh sb="12" eb="13">
      <t>カラダ</t>
    </rPh>
    <rPh sb="13" eb="14">
      <t>ミキ</t>
    </rPh>
    <rPh sb="15" eb="17">
      <t>ウンドウ</t>
    </rPh>
    <rPh sb="17" eb="19">
      <t>キノウ</t>
    </rPh>
    <rPh sb="19" eb="21">
      <t>ショウガイ</t>
    </rPh>
    <phoneticPr fontId="2"/>
  </si>
  <si>
    <t>内部障害</t>
    <rPh sb="0" eb="2">
      <t>ナイブ</t>
    </rPh>
    <rPh sb="2" eb="4">
      <t>ショウガイ</t>
    </rPh>
    <phoneticPr fontId="2"/>
  </si>
  <si>
    <t>知的・発達障害</t>
    <rPh sb="0" eb="2">
      <t>チテキ</t>
    </rPh>
    <rPh sb="3" eb="5">
      <t>ハッタツ</t>
    </rPh>
    <rPh sb="5" eb="7">
      <t>ショウガイ</t>
    </rPh>
    <phoneticPr fontId="2"/>
  </si>
  <si>
    <t>知的障害</t>
    <rPh sb="0" eb="2">
      <t>チテキ</t>
    </rPh>
    <rPh sb="2" eb="4">
      <t>ショウガイ</t>
    </rPh>
    <phoneticPr fontId="2"/>
  </si>
  <si>
    <t>ダウン症</t>
    <rPh sb="3" eb="4">
      <t>ショウ</t>
    </rPh>
    <phoneticPr fontId="2"/>
  </si>
  <si>
    <t>自閉症</t>
    <rPh sb="0" eb="3">
      <t>ジヘイショウ</t>
    </rPh>
    <phoneticPr fontId="2"/>
  </si>
  <si>
    <t>アスペルガー症候群</t>
    <rPh sb="6" eb="9">
      <t>ショウコウグン</t>
    </rPh>
    <phoneticPr fontId="2"/>
  </si>
  <si>
    <t>学習障害</t>
    <rPh sb="0" eb="2">
      <t>ガクシュウ</t>
    </rPh>
    <rPh sb="2" eb="4">
      <t>ショウガイ</t>
    </rPh>
    <phoneticPr fontId="2"/>
  </si>
  <si>
    <t>注意欠陥・多動性障害</t>
    <rPh sb="0" eb="2">
      <t>チュウイ</t>
    </rPh>
    <rPh sb="2" eb="4">
      <t>ケッカン</t>
    </rPh>
    <rPh sb="5" eb="8">
      <t>タドウセイ</t>
    </rPh>
    <rPh sb="8" eb="10">
      <t>ショウガイ</t>
    </rPh>
    <phoneticPr fontId="2"/>
  </si>
  <si>
    <t>精神障害</t>
    <rPh sb="0" eb="2">
      <t>セイシン</t>
    </rPh>
    <rPh sb="2" eb="4">
      <t>ショウガイ</t>
    </rPh>
    <phoneticPr fontId="2"/>
  </si>
  <si>
    <t>統合失調症、統合失調症型障害および妄想性障害（非定型精神病など）</t>
    <rPh sb="0" eb="2">
      <t>トウゴウ</t>
    </rPh>
    <rPh sb="2" eb="5">
      <t>シッチョウショウ</t>
    </rPh>
    <rPh sb="6" eb="8">
      <t>トウゴウ</t>
    </rPh>
    <rPh sb="8" eb="11">
      <t>シッチョウショウ</t>
    </rPh>
    <rPh sb="11" eb="12">
      <t>ガタ</t>
    </rPh>
    <rPh sb="12" eb="14">
      <t>ショウガイ</t>
    </rPh>
    <rPh sb="17" eb="20">
      <t>モウソウセイ</t>
    </rPh>
    <rPh sb="20" eb="22">
      <t>ショウガイ</t>
    </rPh>
    <rPh sb="23" eb="26">
      <t>ヒテイケイ</t>
    </rPh>
    <rPh sb="26" eb="29">
      <t>セイシンビョウ</t>
    </rPh>
    <phoneticPr fontId="2"/>
  </si>
  <si>
    <t>気分[感情]障害（そううつ病など）</t>
    <rPh sb="0" eb="2">
      <t>キブン</t>
    </rPh>
    <rPh sb="3" eb="5">
      <t>カンジョウ</t>
    </rPh>
    <rPh sb="6" eb="8">
      <t>ショウガイ</t>
    </rPh>
    <rPh sb="13" eb="14">
      <t>ビョウ</t>
    </rPh>
    <phoneticPr fontId="2"/>
  </si>
  <si>
    <t>てんかん</t>
    <phoneticPr fontId="2"/>
  </si>
  <si>
    <t>症状性を含む器質性精神障害（器質精神病など）</t>
    <rPh sb="0" eb="2">
      <t>ショウジョウ</t>
    </rPh>
    <rPh sb="2" eb="3">
      <t>セイ</t>
    </rPh>
    <rPh sb="4" eb="5">
      <t>フク</t>
    </rPh>
    <rPh sb="6" eb="9">
      <t>キシツセイ</t>
    </rPh>
    <rPh sb="9" eb="11">
      <t>セイシン</t>
    </rPh>
    <rPh sb="11" eb="13">
      <t>ショウガイ</t>
    </rPh>
    <rPh sb="14" eb="16">
      <t>キシツ</t>
    </rPh>
    <rPh sb="16" eb="19">
      <t>セイシンビョウ</t>
    </rPh>
    <phoneticPr fontId="2"/>
  </si>
  <si>
    <t>精神作用物質使用による精神および行動の障害（中毒精神病など）</t>
    <rPh sb="0" eb="2">
      <t>セイシン</t>
    </rPh>
    <rPh sb="2" eb="4">
      <t>サヨウ</t>
    </rPh>
    <rPh sb="4" eb="6">
      <t>ブッシツ</t>
    </rPh>
    <rPh sb="6" eb="8">
      <t>シヨウ</t>
    </rPh>
    <rPh sb="11" eb="13">
      <t>セイシン</t>
    </rPh>
    <rPh sb="16" eb="18">
      <t>コウドウ</t>
    </rPh>
    <rPh sb="19" eb="21">
      <t>ショウガイ</t>
    </rPh>
    <rPh sb="22" eb="24">
      <t>チュウドク</t>
    </rPh>
    <rPh sb="24" eb="27">
      <t>セイシンビョウ</t>
    </rPh>
    <phoneticPr fontId="2"/>
  </si>
  <si>
    <t>神経症性障害、ストレス関連障害および身体表現性障害</t>
    <rPh sb="0" eb="3">
      <t>シンケイショウ</t>
    </rPh>
    <rPh sb="3" eb="4">
      <t>セイ</t>
    </rPh>
    <rPh sb="4" eb="6">
      <t>ショウガイ</t>
    </rPh>
    <rPh sb="11" eb="13">
      <t>カンレン</t>
    </rPh>
    <rPh sb="13" eb="15">
      <t>ショウガイ</t>
    </rPh>
    <rPh sb="18" eb="20">
      <t>シンタイ</t>
    </rPh>
    <rPh sb="20" eb="23">
      <t>ヒョウゲンセイ</t>
    </rPh>
    <rPh sb="23" eb="25">
      <t>ショウガイ</t>
    </rPh>
    <phoneticPr fontId="2"/>
  </si>
  <si>
    <t>年齢</t>
    <rPh sb="0" eb="2">
      <t>ネンレイ</t>
    </rPh>
    <phoneticPr fontId="2"/>
  </si>
  <si>
    <t>審査を受けていない</t>
    <rPh sb="0" eb="2">
      <t>シンサ</t>
    </rPh>
    <rPh sb="3" eb="4">
      <t>ウ</t>
    </rPh>
    <phoneticPr fontId="2"/>
  </si>
  <si>
    <t>障害程度区分が判明していない</t>
    <rPh sb="0" eb="6">
      <t>ショウガイテイドクブン</t>
    </rPh>
    <rPh sb="7" eb="9">
      <t>ハンメイ</t>
    </rPh>
    <phoneticPr fontId="2"/>
  </si>
  <si>
    <t>持家（一戸建て）</t>
    <rPh sb="0" eb="2">
      <t>モチイエ</t>
    </rPh>
    <rPh sb="3" eb="5">
      <t>イッコ</t>
    </rPh>
    <rPh sb="5" eb="6">
      <t>ダ</t>
    </rPh>
    <phoneticPr fontId="2"/>
  </si>
  <si>
    <t>持家（共同住宅）</t>
    <rPh sb="0" eb="2">
      <t>モチイエ</t>
    </rPh>
    <rPh sb="3" eb="5">
      <t>キョウドウ</t>
    </rPh>
    <rPh sb="5" eb="7">
      <t>ジュウタク</t>
    </rPh>
    <phoneticPr fontId="2"/>
  </si>
  <si>
    <t>民間賃貸住宅</t>
    <rPh sb="0" eb="2">
      <t>ミンカン</t>
    </rPh>
    <rPh sb="2" eb="4">
      <t>チンタイ</t>
    </rPh>
    <rPh sb="4" eb="6">
      <t>ジュウタク</t>
    </rPh>
    <phoneticPr fontId="2"/>
  </si>
  <si>
    <t>社宅・公務員住宅など（給与住宅）</t>
    <rPh sb="0" eb="2">
      <t>シャタク</t>
    </rPh>
    <rPh sb="3" eb="6">
      <t>コウムイン</t>
    </rPh>
    <rPh sb="6" eb="8">
      <t>ジュウタク</t>
    </rPh>
    <rPh sb="11" eb="13">
      <t>キュウヨ</t>
    </rPh>
    <rPh sb="13" eb="15">
      <t>ジュウタク</t>
    </rPh>
    <phoneticPr fontId="2"/>
  </si>
  <si>
    <t>公社・公団などの賃貸住宅</t>
    <rPh sb="0" eb="2">
      <t>コウシャ</t>
    </rPh>
    <rPh sb="3" eb="5">
      <t>コウダン</t>
    </rPh>
    <rPh sb="8" eb="10">
      <t>チンタイ</t>
    </rPh>
    <rPh sb="10" eb="12">
      <t>ジュウタク</t>
    </rPh>
    <phoneticPr fontId="2"/>
  </si>
  <si>
    <t>都営・県営などの賃貸住宅</t>
    <rPh sb="0" eb="2">
      <t>トエイ</t>
    </rPh>
    <rPh sb="3" eb="5">
      <t>ケンエイ</t>
    </rPh>
    <rPh sb="8" eb="10">
      <t>チンタイ</t>
    </rPh>
    <rPh sb="10" eb="12">
      <t>ジュウタク</t>
    </rPh>
    <phoneticPr fontId="2"/>
  </si>
  <si>
    <t>施設</t>
    <rPh sb="0" eb="2">
      <t>シセツ</t>
    </rPh>
    <phoneticPr fontId="2"/>
  </si>
  <si>
    <t>グループホーム</t>
    <phoneticPr fontId="2"/>
  </si>
  <si>
    <t>借間</t>
    <rPh sb="0" eb="2">
      <t>シャクマ</t>
    </rPh>
    <phoneticPr fontId="2"/>
  </si>
  <si>
    <t>一戸建て</t>
    <rPh sb="0" eb="2">
      <t>イッコ</t>
    </rPh>
    <rPh sb="2" eb="3">
      <t>ダ</t>
    </rPh>
    <phoneticPr fontId="2"/>
  </si>
  <si>
    <t>共同住宅</t>
    <rPh sb="0" eb="2">
      <t>キョウドウ</t>
    </rPh>
    <rPh sb="2" eb="4">
      <t>ジュウタク</t>
    </rPh>
    <phoneticPr fontId="2"/>
  </si>
  <si>
    <t>税込み収入</t>
    <rPh sb="0" eb="2">
      <t>ゼイコ</t>
    </rPh>
    <rPh sb="3" eb="5">
      <t>シュウニュウ</t>
    </rPh>
    <phoneticPr fontId="2"/>
  </si>
  <si>
    <t>支出</t>
    <rPh sb="0" eb="2">
      <t>シシュツ</t>
    </rPh>
    <phoneticPr fontId="2"/>
  </si>
  <si>
    <t>借入金</t>
    <rPh sb="0" eb="1">
      <t>シャク</t>
    </rPh>
    <rPh sb="1" eb="3">
      <t>ニュウキン</t>
    </rPh>
    <phoneticPr fontId="2"/>
  </si>
  <si>
    <t>資産</t>
    <rPh sb="0" eb="2">
      <t>シサン</t>
    </rPh>
    <phoneticPr fontId="2"/>
  </si>
  <si>
    <t>持家の土地面積</t>
    <rPh sb="0" eb="2">
      <t>モチイエ</t>
    </rPh>
    <rPh sb="3" eb="5">
      <t>トチ</t>
    </rPh>
    <rPh sb="5" eb="7">
      <t>メンセキ</t>
    </rPh>
    <phoneticPr fontId="2"/>
  </si>
  <si>
    <t>手帳の種類と等級（複数回答）</t>
    <rPh sb="0" eb="2">
      <t>テチョウ</t>
    </rPh>
    <rPh sb="3" eb="5">
      <t>シュルイ</t>
    </rPh>
    <rPh sb="6" eb="8">
      <t>トウキュウ</t>
    </rPh>
    <rPh sb="9" eb="11">
      <t>フクスウ</t>
    </rPh>
    <rPh sb="11" eb="13">
      <t>カイトウ</t>
    </rPh>
    <phoneticPr fontId="2"/>
  </si>
  <si>
    <t>障害の種類（複数回答）</t>
    <rPh sb="0" eb="2">
      <t>ショウガイ</t>
    </rPh>
    <rPh sb="3" eb="5">
      <t>シュルイ</t>
    </rPh>
    <rPh sb="6" eb="8">
      <t>フクスウ</t>
    </rPh>
    <rPh sb="8" eb="10">
      <t>カイトウ</t>
    </rPh>
    <phoneticPr fontId="2"/>
  </si>
  <si>
    <t>性別</t>
    <rPh sb="0" eb="2">
      <t>セイベツ</t>
    </rPh>
    <phoneticPr fontId="2"/>
  </si>
  <si>
    <t>続柄</t>
    <rPh sb="0" eb="2">
      <t>ゾクガラ</t>
    </rPh>
    <phoneticPr fontId="2"/>
  </si>
  <si>
    <t>父</t>
    <rPh sb="0" eb="1">
      <t>チチ</t>
    </rPh>
    <phoneticPr fontId="2"/>
  </si>
  <si>
    <t>母</t>
    <rPh sb="0" eb="1">
      <t>ハハ</t>
    </rPh>
    <phoneticPr fontId="2"/>
  </si>
  <si>
    <t>娘の夫</t>
    <rPh sb="0" eb="1">
      <t>ムスメ</t>
    </rPh>
    <rPh sb="2" eb="3">
      <t>オット</t>
    </rPh>
    <phoneticPr fontId="2"/>
  </si>
  <si>
    <t>息子の妻</t>
    <rPh sb="0" eb="2">
      <t>ムスコ</t>
    </rPh>
    <rPh sb="3" eb="4">
      <t>ツマ</t>
    </rPh>
    <phoneticPr fontId="2"/>
  </si>
  <si>
    <t>同居か別居か</t>
    <rPh sb="0" eb="2">
      <t>ドウキョ</t>
    </rPh>
    <rPh sb="3" eb="5">
      <t>ベッキョ</t>
    </rPh>
    <phoneticPr fontId="2"/>
  </si>
  <si>
    <t>同居</t>
    <rPh sb="0" eb="2">
      <t>ドウキョ</t>
    </rPh>
    <phoneticPr fontId="2"/>
  </si>
  <si>
    <t>別居</t>
    <rPh sb="0" eb="2">
      <t>ベッキョ</t>
    </rPh>
    <phoneticPr fontId="2"/>
  </si>
  <si>
    <t>支援時間について</t>
    <rPh sb="0" eb="2">
      <t>シエン</t>
    </rPh>
    <rPh sb="2" eb="4">
      <t>ジカン</t>
    </rPh>
    <phoneticPr fontId="2"/>
  </si>
  <si>
    <t>学歴について</t>
    <rPh sb="0" eb="2">
      <t>ガクレキ</t>
    </rPh>
    <phoneticPr fontId="2"/>
  </si>
  <si>
    <t>％</t>
  </si>
  <si>
    <t>保育・介助などの必要性について</t>
    <rPh sb="0" eb="2">
      <t>ホイク</t>
    </rPh>
    <rPh sb="3" eb="5">
      <t>カイジョ</t>
    </rPh>
    <rPh sb="8" eb="11">
      <t>ヒツヨウセイ</t>
    </rPh>
    <phoneticPr fontId="2"/>
  </si>
  <si>
    <t>なし</t>
    <phoneticPr fontId="2"/>
  </si>
  <si>
    <t>総回答者数</t>
    <rPh sb="0" eb="1">
      <t>ソウ</t>
    </rPh>
    <rPh sb="1" eb="3">
      <t>カイトウ</t>
    </rPh>
    <rPh sb="3" eb="4">
      <t>シャ</t>
    </rPh>
    <rPh sb="4" eb="5">
      <t>スウ</t>
    </rPh>
    <phoneticPr fontId="2"/>
  </si>
  <si>
    <t>（注）回答対象は「人の支援を受けてする」を選んだ場合</t>
    <rPh sb="1" eb="2">
      <t>チュウ</t>
    </rPh>
    <rPh sb="3" eb="5">
      <t>カイトウ</t>
    </rPh>
    <rPh sb="5" eb="7">
      <t>タイショウ</t>
    </rPh>
    <rPh sb="9" eb="10">
      <t>ヒト</t>
    </rPh>
    <rPh sb="11" eb="13">
      <t>シエン</t>
    </rPh>
    <rPh sb="14" eb="15">
      <t>ウ</t>
    </rPh>
    <rPh sb="21" eb="22">
      <t>エラ</t>
    </rPh>
    <rPh sb="24" eb="26">
      <t>バアイ</t>
    </rPh>
    <phoneticPr fontId="2"/>
  </si>
  <si>
    <t>ファクシミリ</t>
  </si>
  <si>
    <t>ラジオ</t>
  </si>
  <si>
    <t>その他の内訳（自由回答）</t>
    <rPh sb="2" eb="3">
      <t>ホカ</t>
    </rPh>
    <rPh sb="4" eb="6">
      <t>ウチワケ</t>
    </rPh>
    <rPh sb="7" eb="9">
      <t>ジユウ</t>
    </rPh>
    <rPh sb="9" eb="11">
      <t>カイトウ</t>
    </rPh>
    <phoneticPr fontId="2"/>
  </si>
  <si>
    <t>重度</t>
    <rPh sb="0" eb="2">
      <t>ジュウド</t>
    </rPh>
    <phoneticPr fontId="2"/>
  </si>
  <si>
    <t>障害の種類</t>
    <rPh sb="0" eb="2">
      <t>ショウガイ</t>
    </rPh>
    <rPh sb="3" eb="5">
      <t>シュルイ</t>
    </rPh>
    <phoneticPr fontId="2"/>
  </si>
  <si>
    <t>発症年齢</t>
    <rPh sb="0" eb="2">
      <t>ハッショウ</t>
    </rPh>
    <rPh sb="2" eb="4">
      <t>ネンレイ</t>
    </rPh>
    <phoneticPr fontId="2"/>
  </si>
  <si>
    <t>北海道</t>
  </si>
  <si>
    <t>青森県</t>
  </si>
  <si>
    <t>岩手県</t>
  </si>
  <si>
    <t>宮城県</t>
  </si>
  <si>
    <t>秋田県</t>
  </si>
  <si>
    <t>山形県</t>
  </si>
  <si>
    <t>福島県</t>
  </si>
  <si>
    <t>茨城県</t>
  </si>
  <si>
    <t>栃木県</t>
  </si>
  <si>
    <t>群馬県</t>
  </si>
  <si>
    <t>石川県</t>
  </si>
  <si>
    <t>岡山県</t>
  </si>
  <si>
    <t>福井県</t>
  </si>
  <si>
    <t>広島県</t>
  </si>
  <si>
    <t>山梨県</t>
  </si>
  <si>
    <t>山口県</t>
  </si>
  <si>
    <t>長野県</t>
  </si>
  <si>
    <t>徳島県</t>
  </si>
  <si>
    <t>岐阜県</t>
  </si>
  <si>
    <t>香川県</t>
  </si>
  <si>
    <t>静岡県</t>
  </si>
  <si>
    <t>愛媛県</t>
  </si>
  <si>
    <t>愛知県</t>
  </si>
  <si>
    <t>高知県</t>
  </si>
  <si>
    <t>三重県</t>
  </si>
  <si>
    <t>福岡県</t>
  </si>
  <si>
    <t>滋賀県</t>
  </si>
  <si>
    <t>佐賀県</t>
  </si>
  <si>
    <t>京都府</t>
  </si>
  <si>
    <t>長崎県</t>
  </si>
  <si>
    <t>埼玉県</t>
  </si>
  <si>
    <t>大阪府</t>
  </si>
  <si>
    <t>熊本県</t>
  </si>
  <si>
    <t>千葉県</t>
  </si>
  <si>
    <t>兵庫県</t>
  </si>
  <si>
    <t>大分県</t>
  </si>
  <si>
    <t>東京都</t>
  </si>
  <si>
    <t>奈良県</t>
  </si>
  <si>
    <t>宮崎県</t>
  </si>
  <si>
    <t>神奈川県</t>
  </si>
  <si>
    <t>和歌山県</t>
  </si>
  <si>
    <t>鹿児島県</t>
  </si>
  <si>
    <t>新潟県</t>
  </si>
  <si>
    <t>鳥取県</t>
  </si>
  <si>
    <t>沖縄県</t>
  </si>
  <si>
    <t>富山県</t>
  </si>
  <si>
    <t>島根県</t>
  </si>
  <si>
    <t>ヘルパー（それ以外）</t>
    <rPh sb="7" eb="9">
      <t>イガイ</t>
    </rPh>
    <phoneticPr fontId="2"/>
  </si>
  <si>
    <t>学校の先生</t>
    <rPh sb="0" eb="2">
      <t>ガッコウ</t>
    </rPh>
    <rPh sb="3" eb="5">
      <t>センセイ</t>
    </rPh>
    <phoneticPr fontId="2"/>
  </si>
  <si>
    <t>ジョブコーチ</t>
    <phoneticPr fontId="2"/>
  </si>
  <si>
    <t>通訳者（公的派遣）</t>
    <rPh sb="0" eb="2">
      <t>ツウヤク</t>
    </rPh>
    <rPh sb="2" eb="3">
      <t>シャ</t>
    </rPh>
    <rPh sb="4" eb="6">
      <t>コウテキ</t>
    </rPh>
    <rPh sb="6" eb="8">
      <t>ハケン</t>
    </rPh>
    <phoneticPr fontId="2"/>
  </si>
  <si>
    <t>通訳者（それ以外）</t>
    <rPh sb="0" eb="3">
      <t>ツウヤクシャ</t>
    </rPh>
    <rPh sb="6" eb="8">
      <t>イガイ</t>
    </rPh>
    <phoneticPr fontId="2"/>
  </si>
  <si>
    <t>筆記者（公的派遣）</t>
    <rPh sb="0" eb="2">
      <t>ヒッキ</t>
    </rPh>
    <rPh sb="2" eb="3">
      <t>シャ</t>
    </rPh>
    <rPh sb="4" eb="6">
      <t>コウテキ</t>
    </rPh>
    <rPh sb="6" eb="8">
      <t>ハケン</t>
    </rPh>
    <phoneticPr fontId="2"/>
  </si>
  <si>
    <t>筆記者（それ以外）</t>
    <rPh sb="0" eb="2">
      <t>ヒッキ</t>
    </rPh>
    <rPh sb="2" eb="3">
      <t>シャ</t>
    </rPh>
    <rPh sb="6" eb="8">
      <t>イガイ</t>
    </rPh>
    <phoneticPr fontId="2"/>
  </si>
  <si>
    <t>弁護士などの法律関係者</t>
    <rPh sb="0" eb="3">
      <t>ベンゴシ</t>
    </rPh>
    <rPh sb="6" eb="8">
      <t>ホウリツ</t>
    </rPh>
    <rPh sb="8" eb="10">
      <t>カンケイ</t>
    </rPh>
    <rPh sb="10" eb="11">
      <t>シャ</t>
    </rPh>
    <phoneticPr fontId="2"/>
  </si>
  <si>
    <t>その他の親戚</t>
    <rPh sb="2" eb="3">
      <t>タ</t>
    </rPh>
    <rPh sb="4" eb="6">
      <t>シンセキ</t>
    </rPh>
    <phoneticPr fontId="2"/>
  </si>
  <si>
    <t>その他の内訳（自由回答）</t>
    <rPh sb="2" eb="3">
      <t>タ</t>
    </rPh>
    <rPh sb="4" eb="6">
      <t>ウチワケ</t>
    </rPh>
    <rPh sb="7" eb="9">
      <t>ジユウ</t>
    </rPh>
    <rPh sb="9" eb="11">
      <t>カイトウ</t>
    </rPh>
    <phoneticPr fontId="2"/>
  </si>
  <si>
    <t>家族の話</t>
    <rPh sb="0" eb="2">
      <t>カゾク</t>
    </rPh>
    <rPh sb="3" eb="4">
      <t>ハナシ</t>
    </rPh>
    <phoneticPr fontId="2"/>
  </si>
  <si>
    <t>友人の話</t>
    <rPh sb="0" eb="2">
      <t>ユウジン</t>
    </rPh>
    <rPh sb="3" eb="4">
      <t>ハナシ</t>
    </rPh>
    <phoneticPr fontId="2"/>
  </si>
  <si>
    <t>回答者数</t>
    <rPh sb="0" eb="2">
      <t>カイトウ</t>
    </rPh>
    <rPh sb="2" eb="3">
      <t>シャ</t>
    </rPh>
    <rPh sb="3" eb="4">
      <t>スウ</t>
    </rPh>
    <phoneticPr fontId="2"/>
  </si>
  <si>
    <t>収入はなく利用料を支払った</t>
    <rPh sb="0" eb="2">
      <t>シュウニュウ</t>
    </rPh>
    <rPh sb="5" eb="8">
      <t>リヨウリョウ</t>
    </rPh>
    <rPh sb="9" eb="11">
      <t>シハラ</t>
    </rPh>
    <phoneticPr fontId="2"/>
  </si>
  <si>
    <t>本人の障害にあった仕事の手順方法や資料の提示</t>
    <rPh sb="0" eb="2">
      <t>ホンニン</t>
    </rPh>
    <rPh sb="3" eb="5">
      <t>ショウガイ</t>
    </rPh>
    <rPh sb="9" eb="11">
      <t>シゴト</t>
    </rPh>
    <rPh sb="12" eb="14">
      <t>テジュン</t>
    </rPh>
    <rPh sb="14" eb="16">
      <t>ホウホウ</t>
    </rPh>
    <rPh sb="17" eb="19">
      <t>シリョウ</t>
    </rPh>
    <rPh sb="20" eb="22">
      <t>テイジ</t>
    </rPh>
    <phoneticPr fontId="2"/>
  </si>
  <si>
    <t>仕事をする自信がない</t>
    <rPh sb="0" eb="2">
      <t>シゴト</t>
    </rPh>
    <rPh sb="5" eb="7">
      <t>ジシン</t>
    </rPh>
    <phoneticPr fontId="2"/>
  </si>
  <si>
    <t>定年または雇用契約の満了</t>
    <rPh sb="0" eb="2">
      <t>テイネン</t>
    </rPh>
    <rPh sb="5" eb="7">
      <t>コヨウ</t>
    </rPh>
    <rPh sb="7" eb="9">
      <t>ケイヤク</t>
    </rPh>
    <rPh sb="10" eb="12">
      <t>マンリョウ</t>
    </rPh>
    <phoneticPr fontId="2"/>
  </si>
  <si>
    <t>本人の特性に関する職場の理解促進と啓発</t>
    <rPh sb="0" eb="2">
      <t>ホンニン</t>
    </rPh>
    <rPh sb="3" eb="5">
      <t>トクセイ</t>
    </rPh>
    <rPh sb="6" eb="7">
      <t>カン</t>
    </rPh>
    <rPh sb="9" eb="11">
      <t>ショクバ</t>
    </rPh>
    <rPh sb="12" eb="14">
      <t>リカイ</t>
    </rPh>
    <rPh sb="14" eb="16">
      <t>ソクシン</t>
    </rPh>
    <rPh sb="17" eb="19">
      <t>ケイハツ</t>
    </rPh>
    <phoneticPr fontId="2"/>
  </si>
  <si>
    <t>職場でのコミュニケーションの取り方</t>
    <rPh sb="0" eb="2">
      <t>ショクバ</t>
    </rPh>
    <rPh sb="14" eb="15">
      <t>ト</t>
    </rPh>
    <rPh sb="16" eb="17">
      <t>カタ</t>
    </rPh>
    <phoneticPr fontId="2"/>
  </si>
  <si>
    <t>必要である</t>
    <rPh sb="0" eb="2">
      <t>ヒツヨウ</t>
    </rPh>
    <phoneticPr fontId="2"/>
  </si>
  <si>
    <t>必要でない</t>
    <rPh sb="0" eb="2">
      <t>ヒツヨウ</t>
    </rPh>
    <phoneticPr fontId="2"/>
  </si>
  <si>
    <t>本人の障害の特性に合った支援機器の整備</t>
    <rPh sb="0" eb="2">
      <t>ホンニン</t>
    </rPh>
    <rPh sb="3" eb="5">
      <t>ショウガイ</t>
    </rPh>
    <rPh sb="6" eb="8">
      <t>トクセイ</t>
    </rPh>
    <rPh sb="9" eb="10">
      <t>ア</t>
    </rPh>
    <rPh sb="12" eb="14">
      <t>シエン</t>
    </rPh>
    <rPh sb="14" eb="16">
      <t>キキ</t>
    </rPh>
    <rPh sb="17" eb="19">
      <t>セイビ</t>
    </rPh>
    <phoneticPr fontId="2"/>
  </si>
  <si>
    <t>本人の障害の特性に合った環境の調整</t>
    <rPh sb="0" eb="2">
      <t>ホンニン</t>
    </rPh>
    <rPh sb="3" eb="5">
      <t>ショウガイ</t>
    </rPh>
    <rPh sb="6" eb="8">
      <t>トクセイ</t>
    </rPh>
    <rPh sb="9" eb="10">
      <t>ア</t>
    </rPh>
    <rPh sb="12" eb="14">
      <t>カンキョウ</t>
    </rPh>
    <rPh sb="15" eb="17">
      <t>チョウセイ</t>
    </rPh>
    <phoneticPr fontId="2"/>
  </si>
  <si>
    <t>業務を進めていくためのスキル</t>
    <rPh sb="0" eb="2">
      <t>ギョウム</t>
    </rPh>
    <rPh sb="3" eb="4">
      <t>スス</t>
    </rPh>
    <phoneticPr fontId="2"/>
  </si>
  <si>
    <t>職場の基本的なルールの理解</t>
    <rPh sb="0" eb="2">
      <t>ショクバ</t>
    </rPh>
    <rPh sb="3" eb="6">
      <t>キホンテキ</t>
    </rPh>
    <rPh sb="11" eb="13">
      <t>リカイ</t>
    </rPh>
    <phoneticPr fontId="2"/>
  </si>
  <si>
    <t>職場の人間関係の相談</t>
    <rPh sb="0" eb="2">
      <t>ショクバ</t>
    </rPh>
    <rPh sb="3" eb="5">
      <t>ニンゲン</t>
    </rPh>
    <rPh sb="5" eb="7">
      <t>カンケイ</t>
    </rPh>
    <rPh sb="8" eb="10">
      <t>ソウダン</t>
    </rPh>
    <phoneticPr fontId="2"/>
  </si>
  <si>
    <t>職場以外の人間関係の相談</t>
    <rPh sb="0" eb="2">
      <t>ショクバ</t>
    </rPh>
    <rPh sb="2" eb="4">
      <t>イガイ</t>
    </rPh>
    <rPh sb="5" eb="7">
      <t>ニンゲン</t>
    </rPh>
    <rPh sb="7" eb="9">
      <t>カンケイ</t>
    </rPh>
    <rPh sb="10" eb="12">
      <t>ソウダン</t>
    </rPh>
    <phoneticPr fontId="2"/>
  </si>
  <si>
    <t>生活習慣の確立</t>
    <rPh sb="0" eb="2">
      <t>セイカツ</t>
    </rPh>
    <rPh sb="2" eb="4">
      <t>シュウカン</t>
    </rPh>
    <rPh sb="5" eb="7">
      <t>カクリツ</t>
    </rPh>
    <phoneticPr fontId="2"/>
  </si>
  <si>
    <t>余暇活動やグループ活動簿紹介や情報提供など、休日の過ごし方</t>
    <rPh sb="0" eb="2">
      <t>ヨカ</t>
    </rPh>
    <rPh sb="2" eb="4">
      <t>カツドウ</t>
    </rPh>
    <rPh sb="9" eb="11">
      <t>カツドウ</t>
    </rPh>
    <rPh sb="11" eb="12">
      <t>ボ</t>
    </rPh>
    <rPh sb="12" eb="14">
      <t>ショウカイ</t>
    </rPh>
    <rPh sb="15" eb="17">
      <t>ジョウホウ</t>
    </rPh>
    <rPh sb="17" eb="19">
      <t>テイキョウ</t>
    </rPh>
    <rPh sb="22" eb="24">
      <t>キュウジツ</t>
    </rPh>
    <rPh sb="25" eb="26">
      <t>ス</t>
    </rPh>
    <rPh sb="28" eb="29">
      <t>カタ</t>
    </rPh>
    <phoneticPr fontId="2"/>
  </si>
  <si>
    <t>健康管理</t>
    <rPh sb="0" eb="2">
      <t>ケンコウ</t>
    </rPh>
    <rPh sb="2" eb="4">
      <t>カンリ</t>
    </rPh>
    <phoneticPr fontId="2"/>
  </si>
  <si>
    <t>金銭管理</t>
    <rPh sb="0" eb="2">
      <t>キンセン</t>
    </rPh>
    <rPh sb="2" eb="4">
      <t>カンリ</t>
    </rPh>
    <phoneticPr fontId="2"/>
  </si>
  <si>
    <t>時間・スケジュール管理</t>
    <rPh sb="0" eb="2">
      <t>ジカン</t>
    </rPh>
    <rPh sb="9" eb="11">
      <t>カンリ</t>
    </rPh>
    <phoneticPr fontId="2"/>
  </si>
  <si>
    <t>小学校</t>
    <rPh sb="0" eb="3">
      <t>ショウガッコウ</t>
    </rPh>
    <phoneticPr fontId="2"/>
  </si>
  <si>
    <t>特別支援学校</t>
    <rPh sb="0" eb="2">
      <t>トクベツ</t>
    </rPh>
    <rPh sb="2" eb="4">
      <t>シエン</t>
    </rPh>
    <rPh sb="4" eb="6">
      <t>ガッコウ</t>
    </rPh>
    <phoneticPr fontId="2"/>
  </si>
  <si>
    <t>国立</t>
    <rPh sb="0" eb="2">
      <t>コクリツ</t>
    </rPh>
    <phoneticPr fontId="2"/>
  </si>
  <si>
    <t>公立</t>
    <rPh sb="0" eb="2">
      <t>コウリツ</t>
    </rPh>
    <phoneticPr fontId="2"/>
  </si>
  <si>
    <t>私立</t>
    <rPh sb="0" eb="2">
      <t>シリツ</t>
    </rPh>
    <phoneticPr fontId="2"/>
  </si>
  <si>
    <t>特別支援学級</t>
    <rPh sb="0" eb="2">
      <t>トクベツ</t>
    </rPh>
    <rPh sb="2" eb="4">
      <t>シエン</t>
    </rPh>
    <rPh sb="4" eb="6">
      <t>ガッキュウ</t>
    </rPh>
    <phoneticPr fontId="2"/>
  </si>
  <si>
    <t>-</t>
    <phoneticPr fontId="2"/>
  </si>
  <si>
    <t>通常の学校（複数回答）</t>
    <rPh sb="0" eb="2">
      <t>ツウジョウ</t>
    </rPh>
    <rPh sb="3" eb="5">
      <t>ガッコウ</t>
    </rPh>
    <rPh sb="6" eb="8">
      <t>フクスウ</t>
    </rPh>
    <rPh sb="8" eb="10">
      <t>カイトウ</t>
    </rPh>
    <phoneticPr fontId="2"/>
  </si>
  <si>
    <t>中学校</t>
    <rPh sb="0" eb="3">
      <t>チュウガッコウ</t>
    </rPh>
    <phoneticPr fontId="2"/>
  </si>
  <si>
    <t>高等専門学校</t>
    <rPh sb="0" eb="2">
      <t>コウトウ</t>
    </rPh>
    <rPh sb="2" eb="4">
      <t>センモン</t>
    </rPh>
    <rPh sb="4" eb="6">
      <t>ガッコウ</t>
    </rPh>
    <phoneticPr fontId="2"/>
  </si>
  <si>
    <t>高等専修学校</t>
    <rPh sb="0" eb="2">
      <t>コウトウ</t>
    </rPh>
    <rPh sb="2" eb="4">
      <t>センシュウ</t>
    </rPh>
    <rPh sb="4" eb="6">
      <t>ガッコウ</t>
    </rPh>
    <phoneticPr fontId="2"/>
  </si>
  <si>
    <t>高校</t>
    <rPh sb="0" eb="2">
      <t>コウコウ</t>
    </rPh>
    <phoneticPr fontId="2"/>
  </si>
  <si>
    <t>全日制</t>
    <rPh sb="0" eb="3">
      <t>ゼンニチセイ</t>
    </rPh>
    <phoneticPr fontId="2"/>
  </si>
  <si>
    <t>定時制</t>
    <rPh sb="0" eb="3">
      <t>テイジセイ</t>
    </rPh>
    <phoneticPr fontId="2"/>
  </si>
  <si>
    <t>通信制</t>
    <rPh sb="0" eb="3">
      <t>ツウシンセイ</t>
    </rPh>
    <phoneticPr fontId="2"/>
  </si>
  <si>
    <t>単位制</t>
    <rPh sb="0" eb="3">
      <t>タンイセイ</t>
    </rPh>
    <phoneticPr fontId="2"/>
  </si>
  <si>
    <t>普通科</t>
    <rPh sb="0" eb="3">
      <t>フツウカ</t>
    </rPh>
    <phoneticPr fontId="2"/>
  </si>
  <si>
    <t>職業科（工業・商業・農業など）</t>
    <rPh sb="0" eb="2">
      <t>ショクギョウ</t>
    </rPh>
    <rPh sb="2" eb="3">
      <t>カ</t>
    </rPh>
    <rPh sb="4" eb="6">
      <t>コウギョウ</t>
    </rPh>
    <rPh sb="7" eb="9">
      <t>ショウギョウ</t>
    </rPh>
    <rPh sb="10" eb="12">
      <t>ノウギョウ</t>
    </rPh>
    <phoneticPr fontId="2"/>
  </si>
  <si>
    <t>総合学科</t>
    <rPh sb="0" eb="2">
      <t>ソウゴウ</t>
    </rPh>
    <rPh sb="2" eb="4">
      <t>ガッカ</t>
    </rPh>
    <phoneticPr fontId="2"/>
  </si>
  <si>
    <t>聾学校専攻科</t>
    <rPh sb="0" eb="1">
      <t>ロウ</t>
    </rPh>
    <rPh sb="1" eb="3">
      <t>ガッコウ</t>
    </rPh>
    <rPh sb="3" eb="6">
      <t>センコウカ</t>
    </rPh>
    <phoneticPr fontId="2"/>
  </si>
  <si>
    <t>-</t>
    <phoneticPr fontId="2"/>
  </si>
  <si>
    <t>大学・専門学校等</t>
    <rPh sb="0" eb="2">
      <t>ダイガク</t>
    </rPh>
    <rPh sb="3" eb="5">
      <t>センモン</t>
    </rPh>
    <rPh sb="5" eb="7">
      <t>ガッコウ</t>
    </rPh>
    <rPh sb="7" eb="8">
      <t>トウ</t>
    </rPh>
    <phoneticPr fontId="2"/>
  </si>
  <si>
    <t>専門学校</t>
    <rPh sb="0" eb="2">
      <t>センモン</t>
    </rPh>
    <rPh sb="2" eb="4">
      <t>ガッコウ</t>
    </rPh>
    <phoneticPr fontId="2"/>
  </si>
  <si>
    <t>短期大学</t>
    <rPh sb="0" eb="2">
      <t>タンキ</t>
    </rPh>
    <rPh sb="2" eb="4">
      <t>ダイガク</t>
    </rPh>
    <phoneticPr fontId="2"/>
  </si>
  <si>
    <t>国内</t>
    <rPh sb="0" eb="2">
      <t>コクナイ</t>
    </rPh>
    <phoneticPr fontId="2"/>
  </si>
  <si>
    <t>海外</t>
    <rPh sb="0" eb="2">
      <t>カイガイ</t>
    </rPh>
    <phoneticPr fontId="2"/>
  </si>
  <si>
    <t>特例子会社</t>
    <rPh sb="0" eb="2">
      <t>トクレイ</t>
    </rPh>
    <rPh sb="2" eb="5">
      <t>コガイシャ</t>
    </rPh>
    <phoneticPr fontId="2"/>
  </si>
  <si>
    <t>福祉工場</t>
    <rPh sb="0" eb="2">
      <t>フクシ</t>
    </rPh>
    <rPh sb="2" eb="4">
      <t>コウジョウ</t>
    </rPh>
    <phoneticPr fontId="2"/>
  </si>
  <si>
    <t>どちらでもない</t>
    <phoneticPr fontId="2"/>
  </si>
  <si>
    <t>学校や職場、施設での会話</t>
    <rPh sb="0" eb="2">
      <t>ガッコウ</t>
    </rPh>
    <rPh sb="3" eb="5">
      <t>ショクバ</t>
    </rPh>
    <rPh sb="6" eb="8">
      <t>シセツ</t>
    </rPh>
    <rPh sb="10" eb="12">
      <t>カイワ</t>
    </rPh>
    <phoneticPr fontId="2"/>
  </si>
  <si>
    <t>情報収集を行わない</t>
    <rPh sb="0" eb="2">
      <t>ジョウホウ</t>
    </rPh>
    <rPh sb="2" eb="4">
      <t>シュウシュウ</t>
    </rPh>
    <rPh sb="5" eb="6">
      <t>オコナ</t>
    </rPh>
    <phoneticPr fontId="2"/>
  </si>
  <si>
    <t>セミナー等</t>
    <rPh sb="4" eb="5">
      <t>トウ</t>
    </rPh>
    <phoneticPr fontId="2"/>
  </si>
  <si>
    <t>通訳者（公的派遣）</t>
    <rPh sb="0" eb="3">
      <t>ツウヤクシャ</t>
    </rPh>
    <rPh sb="4" eb="6">
      <t>コウテキ</t>
    </rPh>
    <rPh sb="6" eb="8">
      <t>ハケン</t>
    </rPh>
    <phoneticPr fontId="2"/>
  </si>
  <si>
    <t>筆記者（公的派遣以外）</t>
    <rPh sb="0" eb="2">
      <t>ヒッキ</t>
    </rPh>
    <rPh sb="2" eb="3">
      <t>シャ</t>
    </rPh>
    <rPh sb="4" eb="6">
      <t>コウテキ</t>
    </rPh>
    <rPh sb="6" eb="8">
      <t>ハケン</t>
    </rPh>
    <rPh sb="8" eb="10">
      <t>イガイ</t>
    </rPh>
    <phoneticPr fontId="2"/>
  </si>
  <si>
    <t>通訳者（公的派遣以外）</t>
    <rPh sb="0" eb="3">
      <t>ツウヤクシャ</t>
    </rPh>
    <rPh sb="4" eb="6">
      <t>コウテキ</t>
    </rPh>
    <rPh sb="6" eb="8">
      <t>ハケン</t>
    </rPh>
    <rPh sb="8" eb="10">
      <t>イガイ</t>
    </rPh>
    <phoneticPr fontId="2"/>
  </si>
  <si>
    <t>自分は涙もろいほうだとは思わない</t>
    <rPh sb="0" eb="2">
      <t>ジブン</t>
    </rPh>
    <rPh sb="3" eb="4">
      <t>ナミダ</t>
    </rPh>
    <rPh sb="12" eb="13">
      <t>オモ</t>
    </rPh>
    <phoneticPr fontId="2"/>
  </si>
  <si>
    <t>一生懸命やっても失敗すれば意味はないと思う</t>
    <rPh sb="0" eb="4">
      <t>イッショウケンメイ</t>
    </rPh>
    <rPh sb="8" eb="10">
      <t>シッパイ</t>
    </rPh>
    <rPh sb="13" eb="15">
      <t>イミ</t>
    </rPh>
    <rPh sb="19" eb="20">
      <t>オモ</t>
    </rPh>
    <phoneticPr fontId="2"/>
  </si>
  <si>
    <t>つらい思いをしている人のために祈るような気持ちになることがある</t>
    <rPh sb="3" eb="4">
      <t>オモ</t>
    </rPh>
    <rPh sb="10" eb="11">
      <t>ヒト</t>
    </rPh>
    <rPh sb="15" eb="16">
      <t>イノ</t>
    </rPh>
    <rPh sb="20" eb="22">
      <t>キモ</t>
    </rPh>
    <phoneticPr fontId="2"/>
  </si>
  <si>
    <t>試合で自分が勝つためならば、相手が怪我をしていても容赦しない</t>
    <rPh sb="0" eb="2">
      <t>シアイ</t>
    </rPh>
    <rPh sb="3" eb="5">
      <t>ジブン</t>
    </rPh>
    <rPh sb="6" eb="7">
      <t>カ</t>
    </rPh>
    <rPh sb="14" eb="16">
      <t>アイテ</t>
    </rPh>
    <rPh sb="17" eb="19">
      <t>ケガ</t>
    </rPh>
    <rPh sb="25" eb="27">
      <t>ヨウシャ</t>
    </rPh>
    <phoneticPr fontId="2"/>
  </si>
  <si>
    <t>頑張っている人を見ると応援したくなるほうだ</t>
    <rPh sb="0" eb="2">
      <t>ガンバ</t>
    </rPh>
    <rPh sb="6" eb="7">
      <t>ヒト</t>
    </rPh>
    <rPh sb="8" eb="9">
      <t>ミ</t>
    </rPh>
    <rPh sb="11" eb="13">
      <t>オウエン</t>
    </rPh>
    <phoneticPr fontId="2"/>
  </si>
  <si>
    <t>情にほだされたくない</t>
    <rPh sb="0" eb="1">
      <t>ジョウ</t>
    </rPh>
    <phoneticPr fontId="2"/>
  </si>
  <si>
    <t>もらい泣きしやすいほうだ</t>
    <rPh sb="3" eb="4">
      <t>ナ</t>
    </rPh>
    <phoneticPr fontId="2"/>
  </si>
  <si>
    <t>人が失敗した場合その人に責任があるので同情の必要はない</t>
    <rPh sb="0" eb="1">
      <t>ヒト</t>
    </rPh>
    <rPh sb="2" eb="4">
      <t>シッパイ</t>
    </rPh>
    <rPh sb="6" eb="8">
      <t>バアイ</t>
    </rPh>
    <rPh sb="10" eb="11">
      <t>ヒト</t>
    </rPh>
    <rPh sb="12" eb="14">
      <t>セキニン</t>
    </rPh>
    <rPh sb="19" eb="21">
      <t>ドウジョウ</t>
    </rPh>
    <rPh sb="22" eb="24">
      <t>ヒツヨウ</t>
    </rPh>
    <phoneticPr fontId="2"/>
  </si>
  <si>
    <t>バスや電車でお年寄りや障害のある人が立っていたら席を譲ってあげないと可哀想だと感じる</t>
    <rPh sb="3" eb="5">
      <t>デンシャ</t>
    </rPh>
    <rPh sb="7" eb="9">
      <t>トシヨ</t>
    </rPh>
    <rPh sb="11" eb="13">
      <t>ショウガイ</t>
    </rPh>
    <rPh sb="16" eb="17">
      <t>ヒト</t>
    </rPh>
    <rPh sb="18" eb="19">
      <t>タ</t>
    </rPh>
    <rPh sb="24" eb="25">
      <t>セキ</t>
    </rPh>
    <rPh sb="26" eb="27">
      <t>ユズ</t>
    </rPh>
    <rPh sb="34" eb="37">
      <t>カワイソウ</t>
    </rPh>
    <rPh sb="39" eb="40">
      <t>カン</t>
    </rPh>
    <phoneticPr fontId="2"/>
  </si>
  <si>
    <t>人のつらい話を聞いても心から同情できない</t>
    <rPh sb="0" eb="1">
      <t>ヒト</t>
    </rPh>
    <rPh sb="5" eb="6">
      <t>ハナシ</t>
    </rPh>
    <rPh sb="7" eb="8">
      <t>キ</t>
    </rPh>
    <rPh sb="11" eb="12">
      <t>ココロ</t>
    </rPh>
    <rPh sb="14" eb="16">
      <t>ドウジョウ</t>
    </rPh>
    <phoneticPr fontId="2"/>
  </si>
  <si>
    <t>仲間に入れない人がいてもそれはその人の責任だと思う</t>
    <rPh sb="0" eb="2">
      <t>ナカマ</t>
    </rPh>
    <rPh sb="3" eb="4">
      <t>ハイ</t>
    </rPh>
    <rPh sb="7" eb="8">
      <t>ヒト</t>
    </rPh>
    <rPh sb="17" eb="18">
      <t>ヒト</t>
    </rPh>
    <rPh sb="19" eb="21">
      <t>セキニン</t>
    </rPh>
    <rPh sb="23" eb="24">
      <t>オモ</t>
    </rPh>
    <phoneticPr fontId="2"/>
  </si>
  <si>
    <t>泣いている子どもを見たらついやさしく声をかけたくなる</t>
    <rPh sb="0" eb="1">
      <t>ナ</t>
    </rPh>
    <rPh sb="5" eb="6">
      <t>コ</t>
    </rPh>
    <rPh sb="9" eb="10">
      <t>ミ</t>
    </rPh>
    <rPh sb="18" eb="19">
      <t>コエ</t>
    </rPh>
    <phoneticPr fontId="2"/>
  </si>
  <si>
    <t>いわゆる”お涙頂戴もの”の映画は好きではない</t>
    <rPh sb="6" eb="7">
      <t>ナミダ</t>
    </rPh>
    <rPh sb="7" eb="9">
      <t>チョウダイ</t>
    </rPh>
    <rPh sb="13" eb="15">
      <t>エイガ</t>
    </rPh>
    <rPh sb="16" eb="17">
      <t>ス</t>
    </rPh>
    <phoneticPr fontId="2"/>
  </si>
  <si>
    <t>人を思いやることが何よりも大切だと思う</t>
    <rPh sb="0" eb="1">
      <t>ヒト</t>
    </rPh>
    <rPh sb="2" eb="3">
      <t>オモ</t>
    </rPh>
    <rPh sb="9" eb="10">
      <t>ナニ</t>
    </rPh>
    <rPh sb="13" eb="15">
      <t>タイセツ</t>
    </rPh>
    <rPh sb="17" eb="18">
      <t>オモ</t>
    </rPh>
    <phoneticPr fontId="2"/>
  </si>
  <si>
    <t>自分の物事が順調な場合、そうでない友人のことを思うと申し訳なく感じる</t>
    <rPh sb="0" eb="2">
      <t>ジブン</t>
    </rPh>
    <rPh sb="3" eb="5">
      <t>モノゴト</t>
    </rPh>
    <rPh sb="6" eb="8">
      <t>ジュンチョウ</t>
    </rPh>
    <rPh sb="9" eb="11">
      <t>バアイ</t>
    </rPh>
    <rPh sb="17" eb="19">
      <t>ユウジン</t>
    </rPh>
    <rPh sb="23" eb="24">
      <t>オモ</t>
    </rPh>
    <rPh sb="26" eb="27">
      <t>モウ</t>
    </rPh>
    <rPh sb="28" eb="29">
      <t>ワケ</t>
    </rPh>
    <rPh sb="31" eb="32">
      <t>カン</t>
    </rPh>
    <phoneticPr fontId="2"/>
  </si>
  <si>
    <t>人に対して常に親切でいようと思う</t>
    <rPh sb="0" eb="1">
      <t>ヒト</t>
    </rPh>
    <rPh sb="2" eb="3">
      <t>タイ</t>
    </rPh>
    <rPh sb="5" eb="6">
      <t>ツネ</t>
    </rPh>
    <rPh sb="7" eb="9">
      <t>シンセツ</t>
    </rPh>
    <rPh sb="14" eb="15">
      <t>オモ</t>
    </rPh>
    <phoneticPr fontId="2"/>
  </si>
  <si>
    <t>自転車が将棋倒しになっているのを見たら起こしてあげたいなと思う</t>
    <rPh sb="0" eb="3">
      <t>ジテンシャ</t>
    </rPh>
    <rPh sb="4" eb="6">
      <t>ショウギ</t>
    </rPh>
    <rPh sb="6" eb="7">
      <t>ダオ</t>
    </rPh>
    <rPh sb="16" eb="17">
      <t>ミ</t>
    </rPh>
    <rPh sb="19" eb="20">
      <t>オ</t>
    </rPh>
    <rPh sb="29" eb="30">
      <t>オモ</t>
    </rPh>
    <phoneticPr fontId="2"/>
  </si>
  <si>
    <t>ニュースでの事故などの報道に接すると心が痛んでしまう</t>
    <rPh sb="6" eb="8">
      <t>ジコ</t>
    </rPh>
    <rPh sb="11" eb="13">
      <t>ホウドウ</t>
    </rPh>
    <rPh sb="14" eb="15">
      <t>セッ</t>
    </rPh>
    <rPh sb="18" eb="19">
      <t>ココロ</t>
    </rPh>
    <rPh sb="20" eb="21">
      <t>イタ</t>
    </rPh>
    <phoneticPr fontId="2"/>
  </si>
  <si>
    <t>一人一人の主張がぶつかることによって気づつく人がいても仕方がないと思う</t>
    <rPh sb="0" eb="2">
      <t>ヒトリ</t>
    </rPh>
    <rPh sb="2" eb="4">
      <t>ヒトリ</t>
    </rPh>
    <rPh sb="5" eb="7">
      <t>シュチョウ</t>
    </rPh>
    <rPh sb="18" eb="19">
      <t>キ</t>
    </rPh>
    <rPh sb="22" eb="23">
      <t>ヒト</t>
    </rPh>
    <rPh sb="27" eb="29">
      <t>シカタ</t>
    </rPh>
    <rPh sb="33" eb="34">
      <t>オモ</t>
    </rPh>
    <phoneticPr fontId="2"/>
  </si>
  <si>
    <t>弱い立場にある人も自分で何とかするべきだ</t>
    <rPh sb="0" eb="1">
      <t>ヨワ</t>
    </rPh>
    <rPh sb="2" eb="4">
      <t>タチバ</t>
    </rPh>
    <rPh sb="7" eb="8">
      <t>ヒト</t>
    </rPh>
    <rPh sb="9" eb="11">
      <t>ジブン</t>
    </rPh>
    <rPh sb="12" eb="13">
      <t>ナン</t>
    </rPh>
    <phoneticPr fontId="2"/>
  </si>
  <si>
    <t>苦労話を聞くと心を打たれる</t>
    <rPh sb="0" eb="2">
      <t>クロウ</t>
    </rPh>
    <rPh sb="2" eb="3">
      <t>バナシ</t>
    </rPh>
    <rPh sb="4" eb="5">
      <t>キ</t>
    </rPh>
    <rPh sb="7" eb="8">
      <t>ココロ</t>
    </rPh>
    <rPh sb="9" eb="10">
      <t>ウ</t>
    </rPh>
    <phoneticPr fontId="2"/>
  </si>
  <si>
    <t>映画やテレビドラマを見てよく泣く</t>
    <rPh sb="0" eb="2">
      <t>エイガ</t>
    </rPh>
    <rPh sb="10" eb="11">
      <t>ミ</t>
    </rPh>
    <rPh sb="14" eb="15">
      <t>ナ</t>
    </rPh>
    <phoneticPr fontId="2"/>
  </si>
  <si>
    <t>本人の特性に配慮したエレベータ</t>
    <rPh sb="0" eb="2">
      <t>ホンニン</t>
    </rPh>
    <rPh sb="3" eb="5">
      <t>トクセイ</t>
    </rPh>
    <rPh sb="6" eb="8">
      <t>ハイリョ</t>
    </rPh>
    <phoneticPr fontId="2"/>
  </si>
  <si>
    <t>本人の特性に配慮した火災報知・館内放送・情報伝達（イントラネット）システム</t>
    <rPh sb="0" eb="2">
      <t>ホンニン</t>
    </rPh>
    <rPh sb="3" eb="5">
      <t>トクセイ</t>
    </rPh>
    <rPh sb="6" eb="8">
      <t>ハイリョ</t>
    </rPh>
    <rPh sb="10" eb="12">
      <t>カサイ</t>
    </rPh>
    <rPh sb="12" eb="14">
      <t>ホウチ</t>
    </rPh>
    <rPh sb="15" eb="17">
      <t>カンナイ</t>
    </rPh>
    <rPh sb="17" eb="19">
      <t>ホウソウ</t>
    </rPh>
    <rPh sb="20" eb="22">
      <t>ジョウホウ</t>
    </rPh>
    <rPh sb="22" eb="24">
      <t>デンタツ</t>
    </rPh>
    <phoneticPr fontId="2"/>
  </si>
  <si>
    <t>本人の特性に配慮したトイレ・休憩スペース</t>
    <rPh sb="0" eb="2">
      <t>ホンニン</t>
    </rPh>
    <rPh sb="3" eb="5">
      <t>トクセイ</t>
    </rPh>
    <rPh sb="6" eb="8">
      <t>ハイリョ</t>
    </rPh>
    <rPh sb="14" eb="16">
      <t>キュウケイ</t>
    </rPh>
    <phoneticPr fontId="2"/>
  </si>
  <si>
    <t>本人の特性にあった仕事の手順方法や資料の提示</t>
    <rPh sb="0" eb="2">
      <t>ホンニン</t>
    </rPh>
    <rPh sb="3" eb="5">
      <t>トクセイ</t>
    </rPh>
    <rPh sb="9" eb="11">
      <t>シゴト</t>
    </rPh>
    <rPh sb="12" eb="14">
      <t>テジュン</t>
    </rPh>
    <rPh sb="14" eb="16">
      <t>ホウホウ</t>
    </rPh>
    <rPh sb="17" eb="19">
      <t>シリョウ</t>
    </rPh>
    <rPh sb="20" eb="22">
      <t>テイジ</t>
    </rPh>
    <phoneticPr fontId="2"/>
  </si>
  <si>
    <t>自分の周りには、協調的な人より、個性的な人の方が多い</t>
    <rPh sb="0" eb="2">
      <t>ジブン</t>
    </rPh>
    <rPh sb="3" eb="4">
      <t>マワ</t>
    </rPh>
    <rPh sb="8" eb="11">
      <t>キョウチョウテキ</t>
    </rPh>
    <rPh sb="12" eb="13">
      <t>ヒト</t>
    </rPh>
    <rPh sb="16" eb="19">
      <t>コセイテキ</t>
    </rPh>
    <rPh sb="20" eb="21">
      <t>ヒト</t>
    </rPh>
    <rPh sb="22" eb="23">
      <t>ホウ</t>
    </rPh>
    <rPh sb="24" eb="25">
      <t>オオ</t>
    </rPh>
    <phoneticPr fontId="2"/>
  </si>
  <si>
    <t>協調性を重んじる集団である</t>
    <rPh sb="0" eb="3">
      <t>キョウチョウセイ</t>
    </rPh>
    <rPh sb="4" eb="5">
      <t>オモ</t>
    </rPh>
    <rPh sb="8" eb="10">
      <t>シュウダン</t>
    </rPh>
    <phoneticPr fontId="2"/>
  </si>
  <si>
    <t>自分の意見を主張しやすい集団に属している</t>
    <rPh sb="0" eb="2">
      <t>ジブン</t>
    </rPh>
    <rPh sb="3" eb="5">
      <t>イケン</t>
    </rPh>
    <rPh sb="6" eb="8">
      <t>シュチョウ</t>
    </rPh>
    <rPh sb="12" eb="14">
      <t>シュウダン</t>
    </rPh>
    <rPh sb="15" eb="16">
      <t>ゾク</t>
    </rPh>
    <phoneticPr fontId="2"/>
  </si>
  <si>
    <t>集団行動よりも、個人行動を求められることが多い</t>
    <rPh sb="0" eb="2">
      <t>シュウダン</t>
    </rPh>
    <rPh sb="2" eb="4">
      <t>コウドウ</t>
    </rPh>
    <rPh sb="8" eb="10">
      <t>コジン</t>
    </rPh>
    <rPh sb="10" eb="12">
      <t>コウドウ</t>
    </rPh>
    <rPh sb="13" eb="14">
      <t>モト</t>
    </rPh>
    <rPh sb="21" eb="22">
      <t>オオ</t>
    </rPh>
    <phoneticPr fontId="2"/>
  </si>
  <si>
    <t>自分の周りには、個性的な人より、協調的な人の方が多い</t>
    <rPh sb="0" eb="2">
      <t>ジブン</t>
    </rPh>
    <rPh sb="3" eb="4">
      <t>マワ</t>
    </rPh>
    <rPh sb="12" eb="13">
      <t>ヒト</t>
    </rPh>
    <rPh sb="16" eb="19">
      <t>キョウチョウテキ</t>
    </rPh>
    <rPh sb="20" eb="21">
      <t>ヒト</t>
    </rPh>
    <rPh sb="22" eb="23">
      <t>ホウ</t>
    </rPh>
    <rPh sb="24" eb="25">
      <t>オオ</t>
    </rPh>
    <phoneticPr fontId="2"/>
  </si>
  <si>
    <t>自分の意見を主張する機会のない集団に属している</t>
    <rPh sb="0" eb="2">
      <t>ジブン</t>
    </rPh>
    <rPh sb="3" eb="5">
      <t>イケン</t>
    </rPh>
    <rPh sb="6" eb="8">
      <t>シュチョウ</t>
    </rPh>
    <rPh sb="10" eb="12">
      <t>キカイ</t>
    </rPh>
    <rPh sb="15" eb="17">
      <t>シュウダン</t>
    </rPh>
    <rPh sb="18" eb="19">
      <t>ゾク</t>
    </rPh>
    <phoneticPr fontId="2"/>
  </si>
  <si>
    <t>一人、一人の個人を重んじる集団である</t>
    <rPh sb="0" eb="2">
      <t>ヒトリ</t>
    </rPh>
    <rPh sb="3" eb="5">
      <t>ヒトリ</t>
    </rPh>
    <rPh sb="6" eb="8">
      <t>コジン</t>
    </rPh>
    <rPh sb="9" eb="10">
      <t>オモ</t>
    </rPh>
    <rPh sb="13" eb="15">
      <t>シュウダン</t>
    </rPh>
    <phoneticPr fontId="2"/>
  </si>
  <si>
    <t>仲間との集団行動を求められることが多い</t>
    <rPh sb="0" eb="2">
      <t>ナカマ</t>
    </rPh>
    <rPh sb="4" eb="6">
      <t>シュウダン</t>
    </rPh>
    <rPh sb="6" eb="8">
      <t>コウドウ</t>
    </rPh>
    <rPh sb="9" eb="10">
      <t>モト</t>
    </rPh>
    <rPh sb="17" eb="18">
      <t>オオ</t>
    </rPh>
    <phoneticPr fontId="2"/>
  </si>
  <si>
    <t>（注）無回答には、回答拒否のほかに職務経験のないものを含む</t>
    <rPh sb="1" eb="2">
      <t>チュウ</t>
    </rPh>
    <rPh sb="3" eb="6">
      <t>ムカイトウ</t>
    </rPh>
    <rPh sb="9" eb="11">
      <t>カイトウ</t>
    </rPh>
    <rPh sb="11" eb="13">
      <t>キョヒ</t>
    </rPh>
    <rPh sb="17" eb="19">
      <t>ショクム</t>
    </rPh>
    <rPh sb="19" eb="21">
      <t>ケイケン</t>
    </rPh>
    <rPh sb="27" eb="28">
      <t>フク</t>
    </rPh>
    <phoneticPr fontId="2"/>
  </si>
  <si>
    <t>16.1か月</t>
    <rPh sb="5" eb="6">
      <t>ツキ</t>
    </rPh>
    <phoneticPr fontId="2"/>
  </si>
  <si>
    <t>11.2か月</t>
    <rPh sb="5" eb="6">
      <t>ゲツ</t>
    </rPh>
    <phoneticPr fontId="2"/>
  </si>
  <si>
    <t>仕事を変えた、あるいはやめた</t>
    <rPh sb="0" eb="2">
      <t>シゴト</t>
    </rPh>
    <rPh sb="3" eb="4">
      <t>カ</t>
    </rPh>
    <phoneticPr fontId="2"/>
  </si>
  <si>
    <t>仕事を変えていない、あるいはやめていない</t>
    <rPh sb="0" eb="2">
      <t>シゴト</t>
    </rPh>
    <rPh sb="3" eb="4">
      <t>カ</t>
    </rPh>
    <phoneticPr fontId="2"/>
  </si>
  <si>
    <t>症状の有無</t>
    <rPh sb="0" eb="2">
      <t>ショウジョウ</t>
    </rPh>
    <rPh sb="3" eb="5">
      <t>ウム</t>
    </rPh>
    <phoneticPr fontId="2"/>
  </si>
  <si>
    <t>ある場合の期間について</t>
    <rPh sb="2" eb="4">
      <t>バアイ</t>
    </rPh>
    <rPh sb="5" eb="7">
      <t>キカン</t>
    </rPh>
    <phoneticPr fontId="2"/>
  </si>
  <si>
    <t>-</t>
    <phoneticPr fontId="2"/>
  </si>
  <si>
    <t>平均（外れ値を除く）</t>
    <rPh sb="0" eb="2">
      <t>ヘイキン</t>
    </rPh>
    <rPh sb="3" eb="4">
      <t>ハズ</t>
    </rPh>
    <rPh sb="5" eb="6">
      <t>チ</t>
    </rPh>
    <rPh sb="7" eb="8">
      <t>ノゾ</t>
    </rPh>
    <phoneticPr fontId="2"/>
  </si>
  <si>
    <t>標準偏差（外れ値を除く）</t>
    <rPh sb="0" eb="2">
      <t>ヒョウジュン</t>
    </rPh>
    <rPh sb="2" eb="4">
      <t>ヘンサ</t>
    </rPh>
    <phoneticPr fontId="2"/>
  </si>
  <si>
    <t>札幌市</t>
    <rPh sb="0" eb="3">
      <t>サッポロシ</t>
    </rPh>
    <phoneticPr fontId="2"/>
  </si>
  <si>
    <t>苫小牧市</t>
    <rPh sb="0" eb="4">
      <t>トマコマイシ</t>
    </rPh>
    <phoneticPr fontId="2"/>
  </si>
  <si>
    <t>盛岡市</t>
    <rPh sb="0" eb="3">
      <t>モリオカシ</t>
    </rPh>
    <phoneticPr fontId="2"/>
  </si>
  <si>
    <t>宮城県</t>
    <rPh sb="0" eb="3">
      <t>ミヤギケン</t>
    </rPh>
    <phoneticPr fontId="2"/>
  </si>
  <si>
    <t>朝霞市</t>
    <rPh sb="0" eb="3">
      <t>アサカシ</t>
    </rPh>
    <phoneticPr fontId="2"/>
  </si>
  <si>
    <t>市川市</t>
    <rPh sb="0" eb="3">
      <t>イチカワシ</t>
    </rPh>
    <phoneticPr fontId="2"/>
  </si>
  <si>
    <t>袖ヶ浦市</t>
    <rPh sb="0" eb="4">
      <t>ソデガウラシ</t>
    </rPh>
    <phoneticPr fontId="2"/>
  </si>
  <si>
    <t>葛飾区</t>
  </si>
  <si>
    <t>江戸川区</t>
  </si>
  <si>
    <t>狛江市</t>
  </si>
  <si>
    <t>渋谷区</t>
  </si>
  <si>
    <t>杉並区</t>
  </si>
  <si>
    <t>世田谷区</t>
  </si>
  <si>
    <t>足立区</t>
  </si>
  <si>
    <t>大田区</t>
  </si>
  <si>
    <t>調布市</t>
  </si>
  <si>
    <t>練馬区</t>
  </si>
  <si>
    <t>その他区部</t>
    <rPh sb="2" eb="3">
      <t>タ</t>
    </rPh>
    <rPh sb="3" eb="5">
      <t>クブ</t>
    </rPh>
    <phoneticPr fontId="2"/>
  </si>
  <si>
    <t>その他市町村部</t>
    <rPh sb="2" eb="3">
      <t>タ</t>
    </rPh>
    <rPh sb="3" eb="6">
      <t>シチョウソン</t>
    </rPh>
    <rPh sb="6" eb="7">
      <t>ブ</t>
    </rPh>
    <phoneticPr fontId="2"/>
  </si>
  <si>
    <t>秦野市</t>
    <rPh sb="0" eb="2">
      <t>ハタノ</t>
    </rPh>
    <rPh sb="2" eb="3">
      <t>シ</t>
    </rPh>
    <phoneticPr fontId="2"/>
  </si>
  <si>
    <t>川崎市</t>
    <rPh sb="0" eb="3">
      <t>カワサキシ</t>
    </rPh>
    <phoneticPr fontId="2"/>
  </si>
  <si>
    <t>相模原市</t>
    <rPh sb="0" eb="4">
      <t>サガミハラシ</t>
    </rPh>
    <phoneticPr fontId="2"/>
  </si>
  <si>
    <t>総社市</t>
  </si>
  <si>
    <t>山口市</t>
    <rPh sb="0" eb="3">
      <t>ヤマグチシ</t>
    </rPh>
    <phoneticPr fontId="2"/>
  </si>
  <si>
    <t>その他の学科</t>
    <rPh sb="2" eb="3">
      <t>タ</t>
    </rPh>
    <rPh sb="4" eb="6">
      <t>ガッカ</t>
    </rPh>
    <phoneticPr fontId="2"/>
  </si>
  <si>
    <t>大学校</t>
    <rPh sb="0" eb="3">
      <t>ダイガッコウ</t>
    </rPh>
    <phoneticPr fontId="2"/>
  </si>
  <si>
    <t>-</t>
    <phoneticPr fontId="2"/>
  </si>
  <si>
    <t>使用している</t>
    <rPh sb="0" eb="2">
      <t>シヨウ</t>
    </rPh>
    <phoneticPr fontId="2"/>
  </si>
  <si>
    <t>使用していない</t>
    <rPh sb="0" eb="2">
      <t>シヨウ</t>
    </rPh>
    <phoneticPr fontId="2"/>
  </si>
  <si>
    <t>使用状況について</t>
    <rPh sb="0" eb="2">
      <t>シヨウ</t>
    </rPh>
    <rPh sb="2" eb="4">
      <t>ジョウキョウ</t>
    </rPh>
    <phoneticPr fontId="2"/>
  </si>
  <si>
    <t>所持数について</t>
    <rPh sb="0" eb="2">
      <t>ショジ</t>
    </rPh>
    <rPh sb="2" eb="3">
      <t>カズ</t>
    </rPh>
    <phoneticPr fontId="2"/>
  </si>
  <si>
    <t>資格、免許の種類について</t>
    <rPh sb="0" eb="2">
      <t>シカク</t>
    </rPh>
    <rPh sb="3" eb="5">
      <t>メンキョ</t>
    </rPh>
    <rPh sb="6" eb="8">
      <t>シュルイ</t>
    </rPh>
    <phoneticPr fontId="2"/>
  </si>
  <si>
    <t>自動車運転関連</t>
    <rPh sb="0" eb="3">
      <t>ジドウシャ</t>
    </rPh>
    <rPh sb="3" eb="5">
      <t>ウンテン</t>
    </rPh>
    <rPh sb="5" eb="7">
      <t>カンレン</t>
    </rPh>
    <phoneticPr fontId="2"/>
  </si>
  <si>
    <t>コンピュータ関連</t>
    <rPh sb="6" eb="8">
      <t>カンレン</t>
    </rPh>
    <phoneticPr fontId="2"/>
  </si>
  <si>
    <t>医療・介護関連</t>
    <rPh sb="0" eb="2">
      <t>イリョウ</t>
    </rPh>
    <rPh sb="3" eb="5">
      <t>カイゴ</t>
    </rPh>
    <rPh sb="5" eb="7">
      <t>カンレン</t>
    </rPh>
    <phoneticPr fontId="2"/>
  </si>
  <si>
    <t>簿記・珠算関連</t>
    <rPh sb="0" eb="2">
      <t>ボキ</t>
    </rPh>
    <rPh sb="3" eb="5">
      <t>シュザン</t>
    </rPh>
    <rPh sb="5" eb="7">
      <t>カンレン</t>
    </rPh>
    <phoneticPr fontId="2"/>
  </si>
  <si>
    <t>英語関連</t>
    <rPh sb="0" eb="2">
      <t>エイゴ</t>
    </rPh>
    <rPh sb="2" eb="4">
      <t>カンレン</t>
    </rPh>
    <phoneticPr fontId="2"/>
  </si>
  <si>
    <t>漢字関連</t>
    <rPh sb="0" eb="2">
      <t>カンジ</t>
    </rPh>
    <rPh sb="2" eb="4">
      <t>カンレン</t>
    </rPh>
    <phoneticPr fontId="2"/>
  </si>
  <si>
    <t>学生で勉強している</t>
    <rPh sb="0" eb="2">
      <t>ガクセイ</t>
    </rPh>
    <rPh sb="3" eb="5">
      <t>ベンキョウ</t>
    </rPh>
    <phoneticPr fontId="2"/>
  </si>
  <si>
    <t>就労の意思がない</t>
    <rPh sb="0" eb="2">
      <t>シュウロウ</t>
    </rPh>
    <rPh sb="3" eb="5">
      <t>イシ</t>
    </rPh>
    <phoneticPr fontId="2"/>
  </si>
  <si>
    <t>無給の活動（ボランティア・手伝い等）をしている</t>
    <rPh sb="0" eb="2">
      <t>ムキュウ</t>
    </rPh>
    <rPh sb="3" eb="5">
      <t>カツドウ</t>
    </rPh>
    <rPh sb="13" eb="15">
      <t>テツダ</t>
    </rPh>
    <rPh sb="16" eb="17">
      <t>トウ</t>
    </rPh>
    <phoneticPr fontId="2"/>
  </si>
  <si>
    <t>自立支援の作業所で職業訓練をしている</t>
    <rPh sb="0" eb="2">
      <t>ジリツ</t>
    </rPh>
    <rPh sb="2" eb="4">
      <t>シエン</t>
    </rPh>
    <rPh sb="5" eb="7">
      <t>サギョウ</t>
    </rPh>
    <rPh sb="7" eb="8">
      <t>ショ</t>
    </rPh>
    <rPh sb="9" eb="11">
      <t>ショクギョウ</t>
    </rPh>
    <rPh sb="11" eb="13">
      <t>クンレン</t>
    </rPh>
    <phoneticPr fontId="2"/>
  </si>
  <si>
    <t>民間機関のあっせん</t>
    <rPh sb="0" eb="2">
      <t>ミンカン</t>
    </rPh>
    <rPh sb="2" eb="4">
      <t>キカン</t>
    </rPh>
    <phoneticPr fontId="2"/>
  </si>
  <si>
    <t>職場周辺地域での障害者雇用に対する理解促進と啓発</t>
  </si>
  <si>
    <t>在籍</t>
    <rPh sb="0" eb="2">
      <t>ザイセキ</t>
    </rPh>
    <phoneticPr fontId="2"/>
  </si>
  <si>
    <t>卒業</t>
    <rPh sb="0" eb="2">
      <t>ソツギョウ</t>
    </rPh>
    <phoneticPr fontId="2"/>
  </si>
  <si>
    <t>中退</t>
    <rPh sb="0" eb="2">
      <t>チュウタイ</t>
    </rPh>
    <phoneticPr fontId="2"/>
  </si>
  <si>
    <t>記入なし</t>
    <rPh sb="0" eb="2">
      <t>キニュウ</t>
    </rPh>
    <phoneticPr fontId="2"/>
  </si>
  <si>
    <t>1週間あたりの仕事時間について</t>
    <rPh sb="1" eb="3">
      <t>シュウカン</t>
    </rPh>
    <rPh sb="7" eb="9">
      <t>シゴト</t>
    </rPh>
    <rPh sb="9" eb="11">
      <t>ジカン</t>
    </rPh>
    <phoneticPr fontId="2"/>
  </si>
  <si>
    <t>1人</t>
    <rPh sb="1" eb="2">
      <t>ニン</t>
    </rPh>
    <phoneticPr fontId="2"/>
  </si>
  <si>
    <t>障害程度区分1</t>
    <rPh sb="0" eb="2">
      <t>ショウガイ</t>
    </rPh>
    <rPh sb="2" eb="4">
      <t>テイド</t>
    </rPh>
    <rPh sb="4" eb="6">
      <t>クブン</t>
    </rPh>
    <phoneticPr fontId="2"/>
  </si>
  <si>
    <t>1級</t>
    <rPh sb="1" eb="2">
      <t>キュウ</t>
    </rPh>
    <phoneticPr fontId="2"/>
  </si>
  <si>
    <t>1歳未満</t>
    <rPh sb="1" eb="4">
      <t>サイミマン</t>
    </rPh>
    <phoneticPr fontId="2"/>
  </si>
  <si>
    <t>1回</t>
    <rPh sb="1" eb="2">
      <t>カイ</t>
    </rPh>
    <phoneticPr fontId="2"/>
  </si>
  <si>
    <t>1か月未満</t>
    <rPh sb="2" eb="3">
      <t>ゲツ</t>
    </rPh>
    <rPh sb="3" eb="5">
      <t>ミマン</t>
    </rPh>
    <phoneticPr fontId="2"/>
  </si>
  <si>
    <t>1個</t>
    <rPh sb="1" eb="2">
      <t>コ</t>
    </rPh>
    <phoneticPr fontId="2"/>
  </si>
  <si>
    <t>1番目</t>
    <rPh sb="1" eb="3">
      <t>バンメ</t>
    </rPh>
    <phoneticPr fontId="2"/>
  </si>
  <si>
    <t>1万円未満</t>
    <rPh sb="1" eb="3">
      <t>マンエン</t>
    </rPh>
    <rPh sb="3" eb="5">
      <t>ミマン</t>
    </rPh>
    <phoneticPr fontId="2"/>
  </si>
  <si>
    <t>1年未満</t>
    <rPh sb="1" eb="2">
      <t>ネン</t>
    </rPh>
    <rPh sb="2" eb="4">
      <t>ミマン</t>
    </rPh>
    <phoneticPr fontId="2"/>
  </si>
  <si>
    <t>（1）食事　（複数回答）</t>
    <rPh sb="3" eb="5">
      <t>ショクジ</t>
    </rPh>
    <rPh sb="7" eb="9">
      <t>フクスウ</t>
    </rPh>
    <rPh sb="9" eb="11">
      <t>カイトウ</t>
    </rPh>
    <phoneticPr fontId="2"/>
  </si>
  <si>
    <t>（11）駅などでのアナウンスの把握</t>
    <rPh sb="4" eb="5">
      <t>エキ</t>
    </rPh>
    <rPh sb="15" eb="17">
      <t>ハアク</t>
    </rPh>
    <phoneticPr fontId="2"/>
  </si>
  <si>
    <t>週1回以上</t>
    <rPh sb="0" eb="1">
      <t>シュウ</t>
    </rPh>
    <rPh sb="2" eb="3">
      <t>カイ</t>
    </rPh>
    <phoneticPr fontId="2"/>
  </si>
  <si>
    <t>週1回未満</t>
    <rPh sb="0" eb="1">
      <t>シュウ</t>
    </rPh>
    <rPh sb="2" eb="3">
      <t>カイ</t>
    </rPh>
    <rPh sb="3" eb="5">
      <t>ミマン</t>
    </rPh>
    <phoneticPr fontId="2"/>
  </si>
  <si>
    <t>1か月に1・2回</t>
    <rPh sb="2" eb="3">
      <t>ゲツ</t>
    </rPh>
    <rPh sb="7" eb="8">
      <t>カイ</t>
    </rPh>
    <phoneticPr fontId="2"/>
  </si>
  <si>
    <t>※同一市区町村で2人以上あるもののみ記載し、残りは｢その他」とした。</t>
    <rPh sb="1" eb="3">
      <t>ドウイツ</t>
    </rPh>
    <rPh sb="3" eb="5">
      <t>シク</t>
    </rPh>
    <rPh sb="5" eb="7">
      <t>チョウソン</t>
    </rPh>
    <rPh sb="9" eb="12">
      <t>ニンイジョウ</t>
    </rPh>
    <rPh sb="18" eb="20">
      <t>キサイ</t>
    </rPh>
    <rPh sb="22" eb="23">
      <t>ノコ</t>
    </rPh>
    <rPh sb="28" eb="29">
      <t>タ</t>
    </rPh>
    <phoneticPr fontId="2"/>
  </si>
  <si>
    <t>2人</t>
    <rPh sb="1" eb="2">
      <t>ニン</t>
    </rPh>
    <phoneticPr fontId="2"/>
  </si>
  <si>
    <t>障害程度区分2</t>
    <rPh sb="0" eb="2">
      <t>ショウガイ</t>
    </rPh>
    <rPh sb="2" eb="4">
      <t>テイド</t>
    </rPh>
    <rPh sb="4" eb="6">
      <t>クブン</t>
    </rPh>
    <phoneticPr fontId="2"/>
  </si>
  <si>
    <t>2級</t>
    <rPh sb="1" eb="2">
      <t>キュウ</t>
    </rPh>
    <phoneticPr fontId="2"/>
  </si>
  <si>
    <t>2回</t>
    <rPh sb="1" eb="2">
      <t>カイ</t>
    </rPh>
    <phoneticPr fontId="2"/>
  </si>
  <si>
    <t>（注2）「体調が良くないため、就労や仕事探しが難しい」には、重度の知的障害を含む</t>
    <rPh sb="1" eb="2">
      <t>チュウ</t>
    </rPh>
    <rPh sb="5" eb="7">
      <t>タイチョウ</t>
    </rPh>
    <rPh sb="8" eb="9">
      <t>ヨ</t>
    </rPh>
    <rPh sb="15" eb="17">
      <t>シュウロウ</t>
    </rPh>
    <rPh sb="18" eb="20">
      <t>シゴト</t>
    </rPh>
    <rPh sb="20" eb="21">
      <t>サガ</t>
    </rPh>
    <rPh sb="23" eb="24">
      <t>ムズカ</t>
    </rPh>
    <rPh sb="30" eb="32">
      <t>ジュウド</t>
    </rPh>
    <rPh sb="33" eb="35">
      <t>チテキ</t>
    </rPh>
    <rPh sb="35" eb="37">
      <t>ショウガイ</t>
    </rPh>
    <rPh sb="38" eb="39">
      <t>フク</t>
    </rPh>
    <phoneticPr fontId="2"/>
  </si>
  <si>
    <t>1、2度ある</t>
    <rPh sb="3" eb="4">
      <t>ド</t>
    </rPh>
    <phoneticPr fontId="2"/>
  </si>
  <si>
    <t>2個</t>
    <rPh sb="1" eb="2">
      <t>コ</t>
    </rPh>
    <phoneticPr fontId="2"/>
  </si>
  <si>
    <t>2番目</t>
    <rPh sb="1" eb="3">
      <t>バンメ</t>
    </rPh>
    <phoneticPr fontId="2"/>
  </si>
  <si>
    <t>問2－2　以下の内容に当てはまる人について</t>
    <rPh sb="0" eb="1">
      <t>トイ</t>
    </rPh>
    <rPh sb="5" eb="7">
      <t>イカ</t>
    </rPh>
    <rPh sb="8" eb="10">
      <t>ナイヨウ</t>
    </rPh>
    <rPh sb="11" eb="12">
      <t>ア</t>
    </rPh>
    <rPh sb="16" eb="17">
      <t>ヒト</t>
    </rPh>
    <phoneticPr fontId="2"/>
  </si>
  <si>
    <t>問2－1　同世代同性の友人との関係について</t>
    <rPh sb="0" eb="1">
      <t>トイ</t>
    </rPh>
    <rPh sb="5" eb="8">
      <t>ドウセダイ</t>
    </rPh>
    <rPh sb="8" eb="10">
      <t>ドウセイ</t>
    </rPh>
    <rPh sb="11" eb="13">
      <t>ユウジン</t>
    </rPh>
    <rPh sb="15" eb="17">
      <t>カンケイ</t>
    </rPh>
    <phoneticPr fontId="2"/>
  </si>
  <si>
    <t>（2）排泄（複数回答）</t>
    <rPh sb="3" eb="5">
      <t>ハイセツ</t>
    </rPh>
    <rPh sb="6" eb="8">
      <t>フクスウ</t>
    </rPh>
    <rPh sb="8" eb="10">
      <t>カイトウ</t>
    </rPh>
    <phoneticPr fontId="2"/>
  </si>
  <si>
    <t>問1－2　どのようにして情報を得ているか（複数回答）</t>
    <rPh sb="0" eb="1">
      <t>トイ</t>
    </rPh>
    <rPh sb="12" eb="14">
      <t>ジョウホウ</t>
    </rPh>
    <rPh sb="15" eb="16">
      <t>エ</t>
    </rPh>
    <rPh sb="21" eb="23">
      <t>フクスウ</t>
    </rPh>
    <rPh sb="23" eb="25">
      <t>カイトウ</t>
    </rPh>
    <phoneticPr fontId="2"/>
  </si>
  <si>
    <t>週3回以上</t>
    <rPh sb="0" eb="1">
      <t>シュウ</t>
    </rPh>
    <rPh sb="2" eb="3">
      <t>カイ</t>
    </rPh>
    <phoneticPr fontId="2"/>
  </si>
  <si>
    <t>3人</t>
    <rPh sb="1" eb="2">
      <t>ニン</t>
    </rPh>
    <phoneticPr fontId="2"/>
  </si>
  <si>
    <t>障害程度区分3</t>
    <rPh sb="0" eb="2">
      <t>ショウガイ</t>
    </rPh>
    <rPh sb="2" eb="4">
      <t>テイド</t>
    </rPh>
    <rPh sb="4" eb="6">
      <t>クブン</t>
    </rPh>
    <phoneticPr fontId="2"/>
  </si>
  <si>
    <t>3級</t>
    <rPh sb="1" eb="2">
      <t>キュウ</t>
    </rPh>
    <phoneticPr fontId="2"/>
  </si>
  <si>
    <t>3歳未満</t>
    <rPh sb="1" eb="4">
      <t>サイミマン</t>
    </rPh>
    <phoneticPr fontId="2"/>
  </si>
  <si>
    <t>問3－21　仕事を辞めた理由について（複数回答）</t>
    <rPh sb="0" eb="1">
      <t>トイ</t>
    </rPh>
    <rPh sb="6" eb="8">
      <t>シゴト</t>
    </rPh>
    <rPh sb="9" eb="10">
      <t>ヤ</t>
    </rPh>
    <rPh sb="12" eb="14">
      <t>リユウ</t>
    </rPh>
    <rPh sb="19" eb="21">
      <t>フクスウ</t>
    </rPh>
    <rPh sb="21" eb="23">
      <t>カイトウ</t>
    </rPh>
    <phoneticPr fontId="2"/>
  </si>
  <si>
    <t>問3－13　仕事について、以下のことを過去1年間にされたことがあるか</t>
    <rPh sb="0" eb="1">
      <t>トイ</t>
    </rPh>
    <rPh sb="6" eb="8">
      <t>シゴト</t>
    </rPh>
    <rPh sb="13" eb="15">
      <t>イカ</t>
    </rPh>
    <rPh sb="19" eb="21">
      <t>カコ</t>
    </rPh>
    <rPh sb="22" eb="24">
      <t>ネンカン</t>
    </rPh>
    <phoneticPr fontId="2"/>
  </si>
  <si>
    <t>問3－12　仕事について持っている意識について</t>
    <rPh sb="0" eb="1">
      <t>トイ</t>
    </rPh>
    <rPh sb="6" eb="8">
      <t>シゴト</t>
    </rPh>
    <rPh sb="12" eb="13">
      <t>モ</t>
    </rPh>
    <rPh sb="17" eb="19">
      <t>イシキ</t>
    </rPh>
    <phoneticPr fontId="2"/>
  </si>
  <si>
    <t>問3－11　資格や免許について</t>
    <rPh sb="0" eb="1">
      <t>トイ</t>
    </rPh>
    <rPh sb="6" eb="8">
      <t>シカク</t>
    </rPh>
    <rPh sb="9" eb="11">
      <t>メンキョ</t>
    </rPh>
    <phoneticPr fontId="2"/>
  </si>
  <si>
    <t>3個</t>
    <rPh sb="1" eb="2">
      <t>コ</t>
    </rPh>
    <phoneticPr fontId="2"/>
  </si>
  <si>
    <t>（注）回答対象は問3－1で「仕事をしている」を選んだ場合</t>
    <rPh sb="1" eb="2">
      <t>チュウ</t>
    </rPh>
    <rPh sb="3" eb="5">
      <t>カイトウ</t>
    </rPh>
    <rPh sb="5" eb="7">
      <t>タイショウ</t>
    </rPh>
    <rPh sb="8" eb="9">
      <t>トイ</t>
    </rPh>
    <rPh sb="14" eb="16">
      <t>シゴト</t>
    </rPh>
    <rPh sb="23" eb="24">
      <t>エラ</t>
    </rPh>
    <rPh sb="26" eb="28">
      <t>バアイ</t>
    </rPh>
    <phoneticPr fontId="2"/>
  </si>
  <si>
    <t>問3－1　仕事をしているかどうか</t>
    <rPh sb="0" eb="1">
      <t>トイ</t>
    </rPh>
    <rPh sb="5" eb="7">
      <t>シゴト</t>
    </rPh>
    <phoneticPr fontId="2"/>
  </si>
  <si>
    <t>問3－2　仕事を探した方法について（複数回答）</t>
    <rPh sb="0" eb="1">
      <t>トイ</t>
    </rPh>
    <rPh sb="5" eb="7">
      <t>シゴト</t>
    </rPh>
    <rPh sb="8" eb="9">
      <t>サガ</t>
    </rPh>
    <rPh sb="11" eb="13">
      <t>ホウホウ</t>
    </rPh>
    <rPh sb="18" eb="20">
      <t>フクスウ</t>
    </rPh>
    <rPh sb="20" eb="22">
      <t>カイトウ</t>
    </rPh>
    <phoneticPr fontId="2"/>
  </si>
  <si>
    <t>問3－3　就労形態について</t>
    <rPh sb="0" eb="1">
      <t>トイ</t>
    </rPh>
    <rPh sb="5" eb="7">
      <t>シュウロウ</t>
    </rPh>
    <rPh sb="7" eb="9">
      <t>ケイタイ</t>
    </rPh>
    <phoneticPr fontId="2"/>
  </si>
  <si>
    <t>（注）回答対象は問3－1で「仕事をしている」と選んだ場合</t>
    <rPh sb="1" eb="2">
      <t>チュウ</t>
    </rPh>
    <rPh sb="3" eb="5">
      <t>カイトウ</t>
    </rPh>
    <rPh sb="5" eb="7">
      <t>タイショウ</t>
    </rPh>
    <rPh sb="8" eb="9">
      <t>トイ</t>
    </rPh>
    <rPh sb="14" eb="16">
      <t>シゴト</t>
    </rPh>
    <rPh sb="23" eb="24">
      <t>エラ</t>
    </rPh>
    <rPh sb="26" eb="28">
      <t>バアイ</t>
    </rPh>
    <phoneticPr fontId="2"/>
  </si>
  <si>
    <t>問2－3　自分自身についてどう思うか</t>
    <rPh sb="0" eb="1">
      <t>トイ</t>
    </rPh>
    <rPh sb="5" eb="7">
      <t>ジブン</t>
    </rPh>
    <rPh sb="7" eb="9">
      <t>ジシン</t>
    </rPh>
    <rPh sb="15" eb="16">
      <t>オモ</t>
    </rPh>
    <phoneticPr fontId="2"/>
  </si>
  <si>
    <t>（3）着替え（複数回答）</t>
    <rPh sb="3" eb="5">
      <t>キガ</t>
    </rPh>
    <rPh sb="7" eb="9">
      <t>フクスウ</t>
    </rPh>
    <rPh sb="9" eb="11">
      <t>カイトウ</t>
    </rPh>
    <phoneticPr fontId="2"/>
  </si>
  <si>
    <t>3回</t>
    <rPh sb="1" eb="2">
      <t>カイ</t>
    </rPh>
    <phoneticPr fontId="2"/>
  </si>
  <si>
    <t>4回</t>
    <rPh sb="1" eb="2">
      <t>カイ</t>
    </rPh>
    <phoneticPr fontId="2"/>
  </si>
  <si>
    <t>4人</t>
    <rPh sb="1" eb="2">
      <t>ニン</t>
    </rPh>
    <phoneticPr fontId="2"/>
  </si>
  <si>
    <t>問4－12　障害程度区分について</t>
    <rPh sb="0" eb="1">
      <t>トイ</t>
    </rPh>
    <rPh sb="6" eb="8">
      <t>ショウガイ</t>
    </rPh>
    <rPh sb="8" eb="10">
      <t>テイド</t>
    </rPh>
    <rPh sb="10" eb="12">
      <t>クブン</t>
    </rPh>
    <phoneticPr fontId="2"/>
  </si>
  <si>
    <t>障害程度区分4</t>
    <rPh sb="0" eb="2">
      <t>ショウガイ</t>
    </rPh>
    <rPh sb="2" eb="4">
      <t>テイド</t>
    </rPh>
    <rPh sb="4" eb="6">
      <t>クブン</t>
    </rPh>
    <phoneticPr fontId="2"/>
  </si>
  <si>
    <t>4級</t>
    <rPh sb="1" eb="2">
      <t>キュウ</t>
    </rPh>
    <phoneticPr fontId="2"/>
  </si>
  <si>
    <t>問4－4　学歴について</t>
    <rPh sb="0" eb="1">
      <t>トイ</t>
    </rPh>
    <rPh sb="5" eb="7">
      <t>ガクレキ</t>
    </rPh>
    <phoneticPr fontId="2"/>
  </si>
  <si>
    <t>4年制大学</t>
    <rPh sb="1" eb="3">
      <t>ネンセイ</t>
    </rPh>
    <rPh sb="3" eb="5">
      <t>ダイガク</t>
    </rPh>
    <phoneticPr fontId="2"/>
  </si>
  <si>
    <t>問4－1　年齢について</t>
    <rPh sb="0" eb="1">
      <t>トイ</t>
    </rPh>
    <rPh sb="5" eb="7">
      <t>ネンレイ</t>
    </rPh>
    <phoneticPr fontId="2"/>
  </si>
  <si>
    <t>問4－2　仕事を継続する、あるいは就労するにあたり必要な配慮について</t>
    <rPh sb="0" eb="1">
      <t>トイ</t>
    </rPh>
    <rPh sb="5" eb="7">
      <t>シゴト</t>
    </rPh>
    <rPh sb="8" eb="10">
      <t>ケイゾク</t>
    </rPh>
    <rPh sb="17" eb="19">
      <t>シュウロウ</t>
    </rPh>
    <rPh sb="25" eb="27">
      <t>ヒツヨウ</t>
    </rPh>
    <rPh sb="28" eb="30">
      <t>ハイリョ</t>
    </rPh>
    <phoneticPr fontId="2"/>
  </si>
  <si>
    <t>問3－14　職場の環境について</t>
    <rPh sb="0" eb="1">
      <t>トイ</t>
    </rPh>
    <rPh sb="6" eb="8">
      <t>ショクバ</t>
    </rPh>
    <rPh sb="9" eb="11">
      <t>カンキョウ</t>
    </rPh>
    <phoneticPr fontId="2"/>
  </si>
  <si>
    <t>4個</t>
    <rPh sb="1" eb="2">
      <t>コ</t>
    </rPh>
    <phoneticPr fontId="2"/>
  </si>
  <si>
    <t>問3－4　勤めている産業について</t>
    <rPh sb="0" eb="1">
      <t>トイ</t>
    </rPh>
    <rPh sb="5" eb="6">
      <t>ツト</t>
    </rPh>
    <rPh sb="10" eb="12">
      <t>サンギョウ</t>
    </rPh>
    <phoneticPr fontId="2"/>
  </si>
  <si>
    <t>1～4人</t>
    <rPh sb="3" eb="4">
      <t>ニン</t>
    </rPh>
    <phoneticPr fontId="2"/>
  </si>
  <si>
    <t>問2－4　自分自身について、次の内容に当てはまるかどうか</t>
    <rPh sb="0" eb="1">
      <t>トイ</t>
    </rPh>
    <rPh sb="5" eb="7">
      <t>ジブン</t>
    </rPh>
    <rPh sb="7" eb="9">
      <t>ジシン</t>
    </rPh>
    <rPh sb="14" eb="15">
      <t>ツギ</t>
    </rPh>
    <rPh sb="16" eb="18">
      <t>ナイヨウ</t>
    </rPh>
    <rPh sb="19" eb="20">
      <t>ア</t>
    </rPh>
    <phoneticPr fontId="2"/>
  </si>
  <si>
    <t>（4）読書（活字）（複数回答）</t>
    <rPh sb="3" eb="5">
      <t>ドクショ</t>
    </rPh>
    <rPh sb="6" eb="8">
      <t>カツジ</t>
    </rPh>
    <rPh sb="10" eb="12">
      <t>フクスウ</t>
    </rPh>
    <rPh sb="12" eb="14">
      <t>カイトウ</t>
    </rPh>
    <phoneticPr fontId="2"/>
  </si>
  <si>
    <t>問1－4　活動時間について</t>
    <rPh sb="0" eb="1">
      <t>トイ</t>
    </rPh>
    <rPh sb="5" eb="7">
      <t>カツドウ</t>
    </rPh>
    <rPh sb="7" eb="9">
      <t>ジカン</t>
    </rPh>
    <phoneticPr fontId="2"/>
  </si>
  <si>
    <t>問5－2　住まい（所在地）について</t>
    <rPh sb="0" eb="1">
      <t>トイ</t>
    </rPh>
    <rPh sb="5" eb="6">
      <t>ス</t>
    </rPh>
    <rPh sb="9" eb="12">
      <t>ショザイチ</t>
    </rPh>
    <phoneticPr fontId="2"/>
  </si>
  <si>
    <t>問5－1　同居人数について</t>
    <rPh sb="0" eb="1">
      <t>トイ</t>
    </rPh>
    <rPh sb="5" eb="7">
      <t>ドウキョ</t>
    </rPh>
    <rPh sb="7" eb="9">
      <t>ニンズウ</t>
    </rPh>
    <phoneticPr fontId="2"/>
  </si>
  <si>
    <t>問5－3　住居について（複数回答）</t>
    <rPh sb="0" eb="1">
      <t>トイ</t>
    </rPh>
    <rPh sb="5" eb="7">
      <t>ジュウキョ</t>
    </rPh>
    <rPh sb="12" eb="14">
      <t>フクスウ</t>
    </rPh>
    <rPh sb="14" eb="16">
      <t>カイトウ</t>
    </rPh>
    <phoneticPr fontId="2"/>
  </si>
  <si>
    <t>5人以上</t>
    <rPh sb="1" eb="2">
      <t>ニン</t>
    </rPh>
    <rPh sb="2" eb="4">
      <t>イジョウ</t>
    </rPh>
    <phoneticPr fontId="2"/>
  </si>
  <si>
    <t>障害程度区分5</t>
    <rPh sb="0" eb="2">
      <t>ショウガイ</t>
    </rPh>
    <rPh sb="2" eb="4">
      <t>テイド</t>
    </rPh>
    <rPh sb="4" eb="6">
      <t>クブン</t>
    </rPh>
    <phoneticPr fontId="2"/>
  </si>
  <si>
    <t>5級</t>
    <rPh sb="1" eb="2">
      <t>キュウ</t>
    </rPh>
    <phoneticPr fontId="2"/>
  </si>
  <si>
    <t>5年未満</t>
    <rPh sb="1" eb="2">
      <t>ネン</t>
    </rPh>
    <rPh sb="2" eb="4">
      <t>ミマン</t>
    </rPh>
    <phoneticPr fontId="2"/>
  </si>
  <si>
    <t>問5－2　性別について</t>
    <rPh sb="0" eb="1">
      <t>トイ</t>
    </rPh>
    <rPh sb="5" eb="7">
      <t>セイベツ</t>
    </rPh>
    <phoneticPr fontId="2"/>
  </si>
  <si>
    <t>問5－3　配偶者について</t>
    <rPh sb="0" eb="1">
      <t>トイ</t>
    </rPh>
    <rPh sb="5" eb="8">
      <t>ハイグウシャ</t>
    </rPh>
    <phoneticPr fontId="2"/>
  </si>
  <si>
    <t>問3－15　仕事探しや開業準備の有無について</t>
    <rPh sb="0" eb="1">
      <t>トイ</t>
    </rPh>
    <rPh sb="6" eb="8">
      <t>シゴト</t>
    </rPh>
    <rPh sb="8" eb="9">
      <t>サガ</t>
    </rPh>
    <rPh sb="11" eb="13">
      <t>カイギョウ</t>
    </rPh>
    <rPh sb="13" eb="15">
      <t>ジュンビ</t>
    </rPh>
    <rPh sb="16" eb="18">
      <t>ウム</t>
    </rPh>
    <phoneticPr fontId="2"/>
  </si>
  <si>
    <t>（注1）回答対象は問3－15で「行っていない」を選んだ場合</t>
    <rPh sb="1" eb="2">
      <t>チュウ</t>
    </rPh>
    <rPh sb="4" eb="6">
      <t>カイトウ</t>
    </rPh>
    <rPh sb="6" eb="8">
      <t>タイショウ</t>
    </rPh>
    <rPh sb="9" eb="10">
      <t>トイ</t>
    </rPh>
    <rPh sb="16" eb="17">
      <t>オコナ</t>
    </rPh>
    <rPh sb="24" eb="25">
      <t>エラ</t>
    </rPh>
    <rPh sb="27" eb="29">
      <t>バアイ</t>
    </rPh>
    <phoneticPr fontId="2"/>
  </si>
  <si>
    <t>5個</t>
    <rPh sb="1" eb="2">
      <t>コ</t>
    </rPh>
    <phoneticPr fontId="2"/>
  </si>
  <si>
    <t>問1－5　日常活動について</t>
    <rPh sb="0" eb="1">
      <t>トイ</t>
    </rPh>
    <rPh sb="5" eb="7">
      <t>ニチジョウ</t>
    </rPh>
    <rPh sb="7" eb="9">
      <t>カツドウ</t>
    </rPh>
    <phoneticPr fontId="2"/>
  </si>
  <si>
    <t>（5）お金の管理（複数回答）</t>
    <rPh sb="4" eb="5">
      <t>カネ</t>
    </rPh>
    <rPh sb="6" eb="8">
      <t>カンリ</t>
    </rPh>
    <rPh sb="9" eb="11">
      <t>フクスウ</t>
    </rPh>
    <rPh sb="11" eb="13">
      <t>カイトウ</t>
    </rPh>
    <phoneticPr fontId="2"/>
  </si>
  <si>
    <t>（6）日常の買い物（複数回答）</t>
    <rPh sb="3" eb="5">
      <t>ニチジョウ</t>
    </rPh>
    <rPh sb="6" eb="7">
      <t>カ</t>
    </rPh>
    <rPh sb="8" eb="9">
      <t>モノ</t>
    </rPh>
    <rPh sb="10" eb="12">
      <t>フクスウ</t>
    </rPh>
    <rPh sb="12" eb="14">
      <t>カイトウ</t>
    </rPh>
    <phoneticPr fontId="2"/>
  </si>
  <si>
    <t>障害程度区分6</t>
    <rPh sb="0" eb="2">
      <t>ショウガイ</t>
    </rPh>
    <rPh sb="2" eb="4">
      <t>テイド</t>
    </rPh>
    <rPh sb="4" eb="6">
      <t>クブン</t>
    </rPh>
    <phoneticPr fontId="2"/>
  </si>
  <si>
    <t>6級</t>
    <rPh sb="1" eb="2">
      <t>キュウ</t>
    </rPh>
    <phoneticPr fontId="2"/>
  </si>
  <si>
    <t>問4－6　障害の種類と発症年齢について（複数回答）</t>
    <rPh sb="0" eb="1">
      <t>トイ</t>
    </rPh>
    <rPh sb="5" eb="7">
      <t>ショウガイ</t>
    </rPh>
    <rPh sb="8" eb="10">
      <t>シュルイ</t>
    </rPh>
    <rPh sb="11" eb="13">
      <t>ハッショウ</t>
    </rPh>
    <rPh sb="13" eb="15">
      <t>ネンレイ</t>
    </rPh>
    <rPh sb="20" eb="22">
      <t>フクスウ</t>
    </rPh>
    <rPh sb="22" eb="24">
      <t>カイトウ</t>
    </rPh>
    <phoneticPr fontId="2"/>
  </si>
  <si>
    <t>問3－16　仕事探しや開業準備の期間について</t>
    <rPh sb="0" eb="1">
      <t>トイ</t>
    </rPh>
    <rPh sb="6" eb="8">
      <t>シゴト</t>
    </rPh>
    <rPh sb="8" eb="9">
      <t>サガ</t>
    </rPh>
    <rPh sb="11" eb="13">
      <t>カイギョウ</t>
    </rPh>
    <rPh sb="13" eb="15">
      <t>ジュンビ</t>
    </rPh>
    <rPh sb="16" eb="18">
      <t>キカン</t>
    </rPh>
    <phoneticPr fontId="2"/>
  </si>
  <si>
    <t>問3－6　勤め先で働いている人数について</t>
    <rPh sb="0" eb="1">
      <t>トイ</t>
    </rPh>
    <rPh sb="5" eb="6">
      <t>ツト</t>
    </rPh>
    <rPh sb="7" eb="8">
      <t>サキ</t>
    </rPh>
    <rPh sb="9" eb="10">
      <t>ハタラ</t>
    </rPh>
    <rPh sb="14" eb="16">
      <t>ニンズウ</t>
    </rPh>
    <phoneticPr fontId="2"/>
  </si>
  <si>
    <t>（7）職場での作業・会議（複数回答）</t>
    <rPh sb="3" eb="5">
      <t>ショクバ</t>
    </rPh>
    <rPh sb="7" eb="9">
      <t>サギョウ</t>
    </rPh>
    <rPh sb="10" eb="12">
      <t>カイギ</t>
    </rPh>
    <rPh sb="13" eb="15">
      <t>フクスウ</t>
    </rPh>
    <rPh sb="15" eb="17">
      <t>カイトウ</t>
    </rPh>
    <phoneticPr fontId="2"/>
  </si>
  <si>
    <t>問4－7　障害者手帳取得経験の有無について</t>
    <rPh sb="0" eb="1">
      <t>トイ</t>
    </rPh>
    <rPh sb="5" eb="8">
      <t>ショウガイシャ</t>
    </rPh>
    <rPh sb="8" eb="10">
      <t>テチョウ</t>
    </rPh>
    <rPh sb="10" eb="12">
      <t>シュトク</t>
    </rPh>
    <rPh sb="12" eb="14">
      <t>ケイケン</t>
    </rPh>
    <rPh sb="15" eb="17">
      <t>ウム</t>
    </rPh>
    <phoneticPr fontId="2"/>
  </si>
  <si>
    <t>（注）回答対象は問4－7で「あり」を選んだ場合</t>
    <rPh sb="1" eb="2">
      <t>チュウ</t>
    </rPh>
    <rPh sb="3" eb="5">
      <t>カイトウ</t>
    </rPh>
    <rPh sb="5" eb="7">
      <t>タイショウ</t>
    </rPh>
    <rPh sb="8" eb="9">
      <t>トイ</t>
    </rPh>
    <rPh sb="18" eb="19">
      <t>エラ</t>
    </rPh>
    <rPh sb="21" eb="23">
      <t>バアイ</t>
    </rPh>
    <phoneticPr fontId="2"/>
  </si>
  <si>
    <t>問3－17　仕事探しや開業準備をしない理由について（複数回答）</t>
    <rPh sb="0" eb="1">
      <t>トイ</t>
    </rPh>
    <rPh sb="6" eb="8">
      <t>シゴト</t>
    </rPh>
    <rPh sb="8" eb="9">
      <t>サガ</t>
    </rPh>
    <rPh sb="11" eb="13">
      <t>カイギョウ</t>
    </rPh>
    <rPh sb="13" eb="15">
      <t>ジュンビ</t>
    </rPh>
    <rPh sb="19" eb="21">
      <t>リユウ</t>
    </rPh>
    <rPh sb="26" eb="28">
      <t>フクスウ</t>
    </rPh>
    <rPh sb="28" eb="30">
      <t>カイトウ</t>
    </rPh>
    <phoneticPr fontId="2"/>
  </si>
  <si>
    <t>（8）家での日常会話（複数回答）</t>
    <rPh sb="3" eb="4">
      <t>イエ</t>
    </rPh>
    <rPh sb="6" eb="8">
      <t>ニチジョウ</t>
    </rPh>
    <rPh sb="8" eb="10">
      <t>カイワ</t>
    </rPh>
    <rPh sb="11" eb="13">
      <t>フクスウ</t>
    </rPh>
    <rPh sb="13" eb="15">
      <t>カイトウ</t>
    </rPh>
    <phoneticPr fontId="2"/>
  </si>
  <si>
    <t>問4－8　障害者手帳を最初に取得したときの状況について</t>
    <rPh sb="0" eb="1">
      <t>トイ</t>
    </rPh>
    <rPh sb="11" eb="13">
      <t>サイショ</t>
    </rPh>
    <rPh sb="14" eb="16">
      <t>シュトク</t>
    </rPh>
    <rPh sb="21" eb="23">
      <t>ジョウキョウ</t>
    </rPh>
    <phoneticPr fontId="2"/>
  </si>
  <si>
    <t>（9）初めての場所への外出（複数回答）</t>
    <rPh sb="3" eb="4">
      <t>ハジ</t>
    </rPh>
    <rPh sb="7" eb="9">
      <t>バショ</t>
    </rPh>
    <rPh sb="11" eb="13">
      <t>ガイシュツ</t>
    </rPh>
    <rPh sb="14" eb="16">
      <t>フクスウ</t>
    </rPh>
    <rPh sb="16" eb="18">
      <t>カイトウ</t>
    </rPh>
    <phoneticPr fontId="2"/>
  </si>
  <si>
    <t>問4－9　障害者手帳取得の有無と等級について（複数回答）</t>
    <rPh sb="0" eb="1">
      <t>トイ</t>
    </rPh>
    <rPh sb="5" eb="8">
      <t>ショウガイシャ</t>
    </rPh>
    <rPh sb="8" eb="10">
      <t>テチョウ</t>
    </rPh>
    <rPh sb="10" eb="12">
      <t>シュトク</t>
    </rPh>
    <rPh sb="13" eb="15">
      <t>ウム</t>
    </rPh>
    <rPh sb="16" eb="18">
      <t>トウキュウ</t>
    </rPh>
    <rPh sb="23" eb="25">
      <t>フクスウ</t>
    </rPh>
    <rPh sb="25" eb="27">
      <t>カイトウ</t>
    </rPh>
    <phoneticPr fontId="2"/>
  </si>
  <si>
    <t>問3－19　過去1年間に仕事を変えた、あるいはやめたかどうか</t>
    <rPh sb="0" eb="1">
      <t>トイ</t>
    </rPh>
    <rPh sb="6" eb="8">
      <t>カコ</t>
    </rPh>
    <rPh sb="9" eb="11">
      <t>ネンカン</t>
    </rPh>
    <rPh sb="12" eb="14">
      <t>シゴト</t>
    </rPh>
    <rPh sb="15" eb="16">
      <t>カ</t>
    </rPh>
    <phoneticPr fontId="2"/>
  </si>
  <si>
    <t>（注）回答対象は問3－19で「仕事を変えた、あるいはやめた」を選んだ場合</t>
    <rPh sb="1" eb="2">
      <t>チュウ</t>
    </rPh>
    <rPh sb="3" eb="5">
      <t>カイトウ</t>
    </rPh>
    <rPh sb="5" eb="7">
      <t>タイショウ</t>
    </rPh>
    <rPh sb="8" eb="9">
      <t>トイ</t>
    </rPh>
    <rPh sb="15" eb="17">
      <t>シゴト</t>
    </rPh>
    <rPh sb="18" eb="19">
      <t>カ</t>
    </rPh>
    <rPh sb="31" eb="32">
      <t>エラ</t>
    </rPh>
    <rPh sb="34" eb="36">
      <t>バアイ</t>
    </rPh>
    <phoneticPr fontId="2"/>
  </si>
  <si>
    <t>問3－9　仕事の継続年数について</t>
    <rPh sb="0" eb="1">
      <t>トイ</t>
    </rPh>
    <rPh sb="5" eb="7">
      <t>シゴト</t>
    </rPh>
    <rPh sb="8" eb="10">
      <t>ケイゾク</t>
    </rPh>
    <rPh sb="10" eb="12">
      <t>ネンスウ</t>
    </rPh>
    <phoneticPr fontId="2"/>
  </si>
  <si>
    <t>5～29人</t>
    <rPh sb="4" eb="5">
      <t>ニン</t>
    </rPh>
    <phoneticPr fontId="2"/>
  </si>
  <si>
    <t>（10）店舗・窓口などでのやり取り（複数回答）</t>
    <rPh sb="4" eb="6">
      <t>テンポ</t>
    </rPh>
    <rPh sb="7" eb="9">
      <t>マドグチ</t>
    </rPh>
    <rPh sb="15" eb="16">
      <t>ト</t>
    </rPh>
    <rPh sb="18" eb="20">
      <t>フクスウ</t>
    </rPh>
    <rPh sb="20" eb="22">
      <t>カイトウ</t>
    </rPh>
    <phoneticPr fontId="2"/>
  </si>
  <si>
    <t>0分</t>
    <rPh sb="1" eb="2">
      <t>フン</t>
    </rPh>
    <phoneticPr fontId="2"/>
  </si>
  <si>
    <t>問1－3　2010年2月における、歯科以外の医療サービスについて</t>
    <rPh sb="0" eb="1">
      <t>トイ</t>
    </rPh>
    <rPh sb="9" eb="10">
      <t>ネン</t>
    </rPh>
    <rPh sb="11" eb="12">
      <t>ガツ</t>
    </rPh>
    <rPh sb="17" eb="19">
      <t>シカ</t>
    </rPh>
    <rPh sb="19" eb="21">
      <t>イガイ</t>
    </rPh>
    <rPh sb="22" eb="24">
      <t>イリョウ</t>
    </rPh>
    <phoneticPr fontId="2"/>
  </si>
  <si>
    <t>0円</t>
    <rPh sb="1" eb="2">
      <t>エン</t>
    </rPh>
    <phoneticPr fontId="2"/>
  </si>
  <si>
    <t>問1－1　2009年中に出かけた場所について</t>
    <rPh sb="0" eb="1">
      <t>トイ</t>
    </rPh>
    <rPh sb="9" eb="10">
      <t>ネン</t>
    </rPh>
    <rPh sb="10" eb="11">
      <t>チュウ</t>
    </rPh>
    <rPh sb="12" eb="13">
      <t>デ</t>
    </rPh>
    <rPh sb="16" eb="18">
      <t>バショ</t>
    </rPh>
    <phoneticPr fontId="2"/>
  </si>
  <si>
    <t>問5－6　2010年2月1週現在の世帯員について</t>
    <rPh sb="0" eb="1">
      <t>トイ</t>
    </rPh>
    <rPh sb="9" eb="10">
      <t>ネン</t>
    </rPh>
    <rPh sb="11" eb="12">
      <t>ガツ</t>
    </rPh>
    <rPh sb="13" eb="14">
      <t>シュウ</t>
    </rPh>
    <rPh sb="14" eb="16">
      <t>ゲンザイ</t>
    </rPh>
    <rPh sb="17" eb="20">
      <t>セタイイン</t>
    </rPh>
    <phoneticPr fontId="2"/>
  </si>
  <si>
    <t>10歳未満</t>
    <rPh sb="2" eb="5">
      <t>サイミマン</t>
    </rPh>
    <phoneticPr fontId="2"/>
  </si>
  <si>
    <t>問5－4　2009年の税込み収入と支出について</t>
    <rPh sb="0" eb="1">
      <t>トイ</t>
    </rPh>
    <rPh sb="9" eb="10">
      <t>ネン</t>
    </rPh>
    <rPh sb="11" eb="13">
      <t>ゼイコ</t>
    </rPh>
    <rPh sb="14" eb="16">
      <t>シュウニュウ</t>
    </rPh>
    <rPh sb="17" eb="19">
      <t>シシュツ</t>
    </rPh>
    <phoneticPr fontId="2"/>
  </si>
  <si>
    <t>問5－5　2009年末時点の借入金と資産について</t>
    <rPh sb="0" eb="1">
      <t>トイ</t>
    </rPh>
    <rPh sb="9" eb="11">
      <t>ネンマツ</t>
    </rPh>
    <rPh sb="11" eb="13">
      <t>ジテン</t>
    </rPh>
    <rPh sb="14" eb="15">
      <t>シャク</t>
    </rPh>
    <rPh sb="15" eb="17">
      <t>ニュウキン</t>
    </rPh>
    <rPh sb="18" eb="20">
      <t>シサン</t>
    </rPh>
    <phoneticPr fontId="2"/>
  </si>
  <si>
    <t>0人</t>
    <rPh sb="1" eb="2">
      <t>ニン</t>
    </rPh>
    <phoneticPr fontId="2"/>
  </si>
  <si>
    <t>50平米未満</t>
    <rPh sb="2" eb="4">
      <t>ヘイベイ</t>
    </rPh>
    <rPh sb="4" eb="6">
      <t>ミマン</t>
    </rPh>
    <phoneticPr fontId="2"/>
  </si>
  <si>
    <t>70平米未満</t>
    <rPh sb="2" eb="4">
      <t>ヘイベイ</t>
    </rPh>
    <rPh sb="4" eb="6">
      <t>ミマン</t>
    </rPh>
    <phoneticPr fontId="2"/>
  </si>
  <si>
    <t>問4－13　2010年2月に受けた福祉サービスとその自己負担額</t>
    <rPh sb="0" eb="1">
      <t>トイ</t>
    </rPh>
    <rPh sb="10" eb="11">
      <t>ネン</t>
    </rPh>
    <rPh sb="12" eb="13">
      <t>ガツ</t>
    </rPh>
    <rPh sb="14" eb="15">
      <t>ウ</t>
    </rPh>
    <rPh sb="17" eb="19">
      <t>フクシ</t>
    </rPh>
    <rPh sb="26" eb="28">
      <t>ジコ</t>
    </rPh>
    <rPh sb="28" eb="30">
      <t>フタン</t>
    </rPh>
    <rPh sb="30" eb="31">
      <t>ガク</t>
    </rPh>
    <phoneticPr fontId="2"/>
  </si>
  <si>
    <t>問4－10　2010年2月1日現在の勤め先は特例子会社か福祉工場か</t>
    <rPh sb="0" eb="1">
      <t>トイ</t>
    </rPh>
    <rPh sb="18" eb="19">
      <t>ツト</t>
    </rPh>
    <rPh sb="20" eb="21">
      <t>サキ</t>
    </rPh>
    <rPh sb="22" eb="24">
      <t>トクレイ</t>
    </rPh>
    <rPh sb="24" eb="27">
      <t>コガイシャ</t>
    </rPh>
    <rPh sb="28" eb="30">
      <t>フクシ</t>
    </rPh>
    <rPh sb="30" eb="32">
      <t>コウジョウ</t>
    </rPh>
    <phoneticPr fontId="2"/>
  </si>
  <si>
    <t>問4－11　2009年6月1日現在の勤め先は特例子会社か福祉工場か</t>
    <rPh sb="0" eb="1">
      <t>トイ</t>
    </rPh>
    <rPh sb="18" eb="19">
      <t>ツト</t>
    </rPh>
    <rPh sb="20" eb="21">
      <t>サキ</t>
    </rPh>
    <rPh sb="22" eb="24">
      <t>トクレイ</t>
    </rPh>
    <rPh sb="24" eb="27">
      <t>コガイシャ</t>
    </rPh>
    <rPh sb="28" eb="30">
      <t>フクシ</t>
    </rPh>
    <rPh sb="30" eb="32">
      <t>コウジョウ</t>
    </rPh>
    <phoneticPr fontId="2"/>
  </si>
  <si>
    <t>20歳未満</t>
    <rPh sb="2" eb="5">
      <t>サイミマン</t>
    </rPh>
    <phoneticPr fontId="2"/>
  </si>
  <si>
    <t>50歳以上</t>
    <rPh sb="2" eb="5">
      <t>サイイジョウ</t>
    </rPh>
    <phoneticPr fontId="2"/>
  </si>
  <si>
    <t>問3－22　2008年の生活保護費受給の有無について</t>
    <rPh sb="0" eb="1">
      <t>トイ</t>
    </rPh>
    <rPh sb="10" eb="11">
      <t>ネン</t>
    </rPh>
    <rPh sb="12" eb="14">
      <t>セイカツ</t>
    </rPh>
    <rPh sb="14" eb="16">
      <t>ホゴ</t>
    </rPh>
    <rPh sb="16" eb="17">
      <t>ヒ</t>
    </rPh>
    <rPh sb="17" eb="19">
      <t>ジュキュウ</t>
    </rPh>
    <rPh sb="20" eb="22">
      <t>ウム</t>
    </rPh>
    <phoneticPr fontId="2"/>
  </si>
  <si>
    <t>問3－23　2008年1年間の税込み収入と貯蓄額について</t>
    <rPh sb="0" eb="1">
      <t>トイ</t>
    </rPh>
    <rPh sb="10" eb="11">
      <t>ネン</t>
    </rPh>
    <rPh sb="12" eb="14">
      <t>ネンカン</t>
    </rPh>
    <rPh sb="15" eb="17">
      <t>ゼイコ</t>
    </rPh>
    <rPh sb="18" eb="20">
      <t>シュウニュウ</t>
    </rPh>
    <rPh sb="21" eb="23">
      <t>チョチク</t>
    </rPh>
    <rPh sb="23" eb="24">
      <t>ガク</t>
    </rPh>
    <phoneticPr fontId="2"/>
  </si>
  <si>
    <t>問3－18　2009年6月1日現在の仕事の状況について</t>
    <rPh sb="0" eb="1">
      <t>トイ</t>
    </rPh>
    <rPh sb="10" eb="11">
      <t>ネン</t>
    </rPh>
    <rPh sb="12" eb="13">
      <t>ガツ</t>
    </rPh>
    <rPh sb="14" eb="17">
      <t>ニチゲンザイ</t>
    </rPh>
    <rPh sb="18" eb="20">
      <t>シゴト</t>
    </rPh>
    <rPh sb="21" eb="23">
      <t>ジョウキョウ</t>
    </rPh>
    <phoneticPr fontId="2"/>
  </si>
  <si>
    <t>問3－10　仕事をするにあたり必要な配慮について</t>
    <rPh sb="0" eb="1">
      <t>トイ</t>
    </rPh>
    <rPh sb="6" eb="8">
      <t>シゴト</t>
    </rPh>
    <rPh sb="15" eb="17">
      <t>ヒツヨウ</t>
    </rPh>
    <rPh sb="18" eb="20">
      <t>ハイリョ</t>
    </rPh>
    <phoneticPr fontId="2"/>
  </si>
  <si>
    <t>問3－7　2010年2月1週に働いた日数、時間について</t>
    <rPh sb="0" eb="1">
      <t>トイ</t>
    </rPh>
    <rPh sb="9" eb="10">
      <t>ネン</t>
    </rPh>
    <rPh sb="11" eb="12">
      <t>ガツ</t>
    </rPh>
    <rPh sb="13" eb="14">
      <t>シュウ</t>
    </rPh>
    <rPh sb="15" eb="16">
      <t>ハタラ</t>
    </rPh>
    <rPh sb="18" eb="20">
      <t>ニッスウ</t>
    </rPh>
    <rPh sb="21" eb="23">
      <t>ジカン</t>
    </rPh>
    <phoneticPr fontId="2"/>
  </si>
  <si>
    <t>問3－8　2010年2月の収入について</t>
    <rPh sb="0" eb="1">
      <t>トイ</t>
    </rPh>
    <rPh sb="9" eb="10">
      <t>ネン</t>
    </rPh>
    <rPh sb="11" eb="12">
      <t>ガツ</t>
    </rPh>
    <rPh sb="13" eb="15">
      <t>シュウニュウ</t>
    </rPh>
    <phoneticPr fontId="2"/>
  </si>
  <si>
    <t>問3－5　2010年2月時点での仕事の職種について（複数回答）</t>
    <rPh sb="0" eb="1">
      <t>トイ</t>
    </rPh>
    <rPh sb="9" eb="10">
      <t>ネン</t>
    </rPh>
    <rPh sb="11" eb="12">
      <t>ガツ</t>
    </rPh>
    <rPh sb="12" eb="14">
      <t>ジテン</t>
    </rPh>
    <rPh sb="16" eb="18">
      <t>シゴト</t>
    </rPh>
    <rPh sb="19" eb="21">
      <t>ショクシュ</t>
    </rPh>
    <rPh sb="26" eb="28">
      <t>フクスウ</t>
    </rPh>
    <rPh sb="28" eb="30">
      <t>カイトウ</t>
    </rPh>
    <phoneticPr fontId="2"/>
  </si>
  <si>
    <t>30～99人</t>
    <rPh sb="5" eb="6">
      <t>ニン</t>
    </rPh>
    <phoneticPr fontId="2"/>
  </si>
  <si>
    <t>100～299人</t>
    <rPh sb="7" eb="8">
      <t>ニン</t>
    </rPh>
    <phoneticPr fontId="2"/>
  </si>
  <si>
    <t>300～499人</t>
    <rPh sb="7" eb="8">
      <t>ニン</t>
    </rPh>
    <phoneticPr fontId="2"/>
  </si>
  <si>
    <t>500～999人</t>
    <rPh sb="7" eb="8">
      <t>ニン</t>
    </rPh>
    <phoneticPr fontId="2"/>
  </si>
  <si>
    <t>1000～4999人</t>
    <rPh sb="9" eb="10">
      <t>ニン</t>
    </rPh>
    <phoneticPr fontId="2"/>
  </si>
  <si>
    <t>Ｉ</t>
    <phoneticPr fontId="2"/>
  </si>
  <si>
    <t>単純集計表（本人票）</t>
    <rPh sb="0" eb="2">
      <t>タンジュン</t>
    </rPh>
    <rPh sb="2" eb="4">
      <t>シュウケイ</t>
    </rPh>
    <rPh sb="4" eb="5">
      <t>ヒョウ</t>
    </rPh>
    <rPh sb="6" eb="8">
      <t>ホンニン</t>
    </rPh>
    <rPh sb="8" eb="9">
      <t>ヒョウ</t>
    </rPh>
    <phoneticPr fontId="2"/>
  </si>
  <si>
    <t>発達障害者編</t>
    <rPh sb="0" eb="5">
      <t>ハッタツショウガイシャ</t>
    </rPh>
    <phoneticPr fontId="2"/>
  </si>
  <si>
    <t>1　日常活動と障害について</t>
    <rPh sb="2" eb="4">
      <t>ニチジョウ</t>
    </rPh>
    <rPh sb="4" eb="6">
      <t>カツドウ</t>
    </rPh>
    <rPh sb="7" eb="9">
      <t>ショウガイ</t>
    </rPh>
    <phoneticPr fontId="2"/>
  </si>
  <si>
    <t>回数</t>
    <rPh sb="0" eb="2">
      <t>カイスウ</t>
    </rPh>
    <phoneticPr fontId="2"/>
  </si>
  <si>
    <t>金額</t>
    <rPh sb="0" eb="2">
      <t>キンガク</t>
    </rPh>
    <phoneticPr fontId="2"/>
  </si>
  <si>
    <t>2万円～</t>
    <phoneticPr fontId="2"/>
  </si>
  <si>
    <t>10回～</t>
    <phoneticPr fontId="2"/>
  </si>
  <si>
    <t>2000～5000円未満</t>
    <rPh sb="9" eb="10">
      <t>エン</t>
    </rPh>
    <rPh sb="10" eb="12">
      <t>ミマン</t>
    </rPh>
    <phoneticPr fontId="2"/>
  </si>
  <si>
    <t>1～2000円未満</t>
    <rPh sb="6" eb="7">
      <t>エン</t>
    </rPh>
    <rPh sb="7" eb="9">
      <t>ミマン</t>
    </rPh>
    <phoneticPr fontId="2"/>
  </si>
  <si>
    <t>5000～1万円未満</t>
    <rPh sb="7" eb="8">
      <t>エン</t>
    </rPh>
    <rPh sb="8" eb="10">
      <t>ミマン</t>
    </rPh>
    <phoneticPr fontId="2"/>
  </si>
  <si>
    <t>1万～2万円未満</t>
    <rPh sb="5" eb="6">
      <t>エン</t>
    </rPh>
    <rPh sb="6" eb="8">
      <t>ミマン</t>
    </rPh>
    <phoneticPr fontId="2"/>
  </si>
  <si>
    <t>5～9回</t>
    <rPh sb="3" eb="4">
      <t>カイ</t>
    </rPh>
    <phoneticPr fontId="2"/>
  </si>
  <si>
    <t>1分～</t>
    <phoneticPr fontId="2"/>
  </si>
  <si>
    <t>1分～30分未満</t>
    <rPh sb="5" eb="6">
      <t>プン</t>
    </rPh>
    <rPh sb="6" eb="8">
      <t>ミマン</t>
    </rPh>
    <phoneticPr fontId="2"/>
  </si>
  <si>
    <t>1分～1時間未満</t>
    <rPh sb="4" eb="6">
      <t>ジカン</t>
    </rPh>
    <rPh sb="6" eb="8">
      <t>ミマン</t>
    </rPh>
    <phoneticPr fontId="2"/>
  </si>
  <si>
    <t>1分～2時間未満</t>
    <rPh sb="4" eb="6">
      <t>ジカン</t>
    </rPh>
    <rPh sb="6" eb="8">
      <t>ミマン</t>
    </rPh>
    <phoneticPr fontId="2"/>
  </si>
  <si>
    <t>1分～4時間未満</t>
    <rPh sb="4" eb="6">
      <t>ジカン</t>
    </rPh>
    <rPh sb="6" eb="8">
      <t>ミマン</t>
    </rPh>
    <phoneticPr fontId="2"/>
  </si>
  <si>
    <t>30分～1時間未満</t>
    <rPh sb="5" eb="7">
      <t>ジカン</t>
    </rPh>
    <rPh sb="7" eb="9">
      <t>ミマン</t>
    </rPh>
    <phoneticPr fontId="2"/>
  </si>
  <si>
    <t>2時間～</t>
    <rPh sb="1" eb="3">
      <t>ジカン</t>
    </rPh>
    <phoneticPr fontId="2"/>
  </si>
  <si>
    <t>4時間～</t>
    <phoneticPr fontId="2"/>
  </si>
  <si>
    <t>1時間～1時間30分未満</t>
    <rPh sb="5" eb="7">
      <t>ジカン</t>
    </rPh>
    <rPh sb="9" eb="10">
      <t>プン</t>
    </rPh>
    <rPh sb="10" eb="12">
      <t>ミマン</t>
    </rPh>
    <phoneticPr fontId="2"/>
  </si>
  <si>
    <t>1時間30分～2時間未満</t>
    <rPh sb="1" eb="3">
      <t>ジカン</t>
    </rPh>
    <rPh sb="8" eb="10">
      <t>ジカン</t>
    </rPh>
    <rPh sb="10" eb="12">
      <t>ミマン</t>
    </rPh>
    <phoneticPr fontId="2"/>
  </si>
  <si>
    <t>3時間～</t>
    <phoneticPr fontId="2"/>
  </si>
  <si>
    <t>2時間～3時間未満</t>
    <rPh sb="5" eb="7">
      <t>ジカン</t>
    </rPh>
    <rPh sb="7" eb="9">
      <t>ミマン</t>
    </rPh>
    <phoneticPr fontId="2"/>
  </si>
  <si>
    <t>3時間～</t>
    <rPh sb="1" eb="3">
      <t>ジカン</t>
    </rPh>
    <phoneticPr fontId="2"/>
  </si>
  <si>
    <t>6時間～</t>
    <phoneticPr fontId="2"/>
  </si>
  <si>
    <t>12時間～</t>
    <phoneticPr fontId="2"/>
  </si>
  <si>
    <t>1分～5時間未満</t>
    <rPh sb="4" eb="6">
      <t>ジカン</t>
    </rPh>
    <rPh sb="6" eb="8">
      <t>ミマン</t>
    </rPh>
    <phoneticPr fontId="2"/>
  </si>
  <si>
    <t>11時間～</t>
    <phoneticPr fontId="2"/>
  </si>
  <si>
    <t>％</t>
    <phoneticPr fontId="2"/>
  </si>
  <si>
    <t>4時間～</t>
    <phoneticPr fontId="2"/>
  </si>
  <si>
    <t>1分～</t>
    <phoneticPr fontId="2"/>
  </si>
  <si>
    <t>10時間～</t>
    <phoneticPr fontId="2"/>
  </si>
  <si>
    <t>6時間～</t>
    <phoneticPr fontId="2"/>
  </si>
  <si>
    <t>1～2時間未満</t>
    <rPh sb="3" eb="5">
      <t>ジカン</t>
    </rPh>
    <rPh sb="5" eb="7">
      <t>ミマン</t>
    </rPh>
    <phoneticPr fontId="2"/>
  </si>
  <si>
    <t>2～3時間未満</t>
    <rPh sb="3" eb="5">
      <t>ジカン</t>
    </rPh>
    <rPh sb="5" eb="7">
      <t>ミマン</t>
    </rPh>
    <phoneticPr fontId="2"/>
  </si>
  <si>
    <t>4～6時間未満</t>
    <rPh sb="3" eb="5">
      <t>ジカン</t>
    </rPh>
    <rPh sb="5" eb="7">
      <t>ミマン</t>
    </rPh>
    <phoneticPr fontId="2"/>
  </si>
  <si>
    <t>6～7時間未満</t>
    <rPh sb="3" eb="5">
      <t>ジカン</t>
    </rPh>
    <rPh sb="5" eb="7">
      <t>ミマン</t>
    </rPh>
    <phoneticPr fontId="2"/>
  </si>
  <si>
    <t>7～8時間未満</t>
    <rPh sb="3" eb="5">
      <t>ジカン</t>
    </rPh>
    <rPh sb="5" eb="7">
      <t>ミマン</t>
    </rPh>
    <phoneticPr fontId="2"/>
  </si>
  <si>
    <t>8～9時間未満</t>
    <rPh sb="3" eb="5">
      <t>ジカン</t>
    </rPh>
    <rPh sb="5" eb="7">
      <t>ミマン</t>
    </rPh>
    <phoneticPr fontId="2"/>
  </si>
  <si>
    <t>9～10時間未満</t>
    <rPh sb="4" eb="6">
      <t>ジカン</t>
    </rPh>
    <rPh sb="6" eb="8">
      <t>ミマン</t>
    </rPh>
    <phoneticPr fontId="2"/>
  </si>
  <si>
    <t>2～4時間未満</t>
    <rPh sb="3" eb="5">
      <t>ジカン</t>
    </rPh>
    <rPh sb="5" eb="7">
      <t>ミマン</t>
    </rPh>
    <phoneticPr fontId="2"/>
  </si>
  <si>
    <t>3～4時間未満</t>
    <rPh sb="3" eb="5">
      <t>ジカン</t>
    </rPh>
    <rPh sb="5" eb="7">
      <t>ミマン</t>
    </rPh>
    <phoneticPr fontId="2"/>
  </si>
  <si>
    <t>4～5時間未満</t>
    <rPh sb="3" eb="5">
      <t>ジカン</t>
    </rPh>
    <rPh sb="5" eb="7">
      <t>ミマン</t>
    </rPh>
    <phoneticPr fontId="2"/>
  </si>
  <si>
    <t>5～6時間未満</t>
    <rPh sb="3" eb="5">
      <t>ジカン</t>
    </rPh>
    <rPh sb="5" eb="7">
      <t>ミマン</t>
    </rPh>
    <phoneticPr fontId="2"/>
  </si>
  <si>
    <t>6～8時間未満</t>
    <rPh sb="3" eb="5">
      <t>ジカン</t>
    </rPh>
    <rPh sb="5" eb="7">
      <t>ミマン</t>
    </rPh>
    <phoneticPr fontId="2"/>
  </si>
  <si>
    <t>8～10時間未満</t>
    <rPh sb="4" eb="6">
      <t>ジカン</t>
    </rPh>
    <rPh sb="6" eb="8">
      <t>ミマン</t>
    </rPh>
    <phoneticPr fontId="2"/>
  </si>
  <si>
    <t>10～12時間未満</t>
    <rPh sb="5" eb="7">
      <t>ジカン</t>
    </rPh>
    <rPh sb="7" eb="9">
      <t>ミマン</t>
    </rPh>
    <phoneticPr fontId="2"/>
  </si>
  <si>
    <t>10～11時間未満</t>
    <rPh sb="5" eb="7">
      <t>ジカン</t>
    </rPh>
    <rPh sb="7" eb="9">
      <t>ミマン</t>
    </rPh>
    <phoneticPr fontId="2"/>
  </si>
  <si>
    <t>2　人間関係と意識について</t>
    <rPh sb="2" eb="4">
      <t>ニンゲン</t>
    </rPh>
    <rPh sb="4" eb="6">
      <t>カンケイ</t>
    </rPh>
    <rPh sb="7" eb="9">
      <t>イシキ</t>
    </rPh>
    <phoneticPr fontId="2"/>
  </si>
  <si>
    <t>いる</t>
    <phoneticPr fontId="2"/>
  </si>
  <si>
    <t>いない</t>
    <phoneticPr fontId="2"/>
  </si>
  <si>
    <t>ボランティア</t>
    <phoneticPr fontId="2"/>
  </si>
  <si>
    <t>ジョブコーチ</t>
    <phoneticPr fontId="2"/>
  </si>
  <si>
    <t>「心配事や悩みを聞いたり、元気づけてくれる人」の1番目には、「父と母」の回答1件を含む</t>
    <rPh sb="25" eb="27">
      <t>バンメ</t>
    </rPh>
    <rPh sb="31" eb="32">
      <t>チチ</t>
    </rPh>
    <rPh sb="33" eb="34">
      <t>ハハ</t>
    </rPh>
    <rPh sb="36" eb="38">
      <t>カイトウ</t>
    </rPh>
    <rPh sb="39" eb="40">
      <t>ケン</t>
    </rPh>
    <rPh sb="41" eb="42">
      <t>フク</t>
    </rPh>
    <phoneticPr fontId="2"/>
  </si>
  <si>
    <t>「技術や援助を与えたり、情報やアドバイスを与えてくれる人」の2番目には、「福祉関係者とジョブコーチ」の回答1件を含む</t>
    <rPh sb="31" eb="33">
      <t>バンメ</t>
    </rPh>
    <rPh sb="37" eb="39">
      <t>フクシ</t>
    </rPh>
    <rPh sb="39" eb="41">
      <t>カンケイ</t>
    </rPh>
    <rPh sb="41" eb="42">
      <t>シャ</t>
    </rPh>
    <rPh sb="51" eb="53">
      <t>カイトウ</t>
    </rPh>
    <rPh sb="54" eb="55">
      <t>ケン</t>
    </rPh>
    <rPh sb="56" eb="57">
      <t>フク</t>
    </rPh>
    <phoneticPr fontId="2"/>
  </si>
  <si>
    <t>3　就労・求職・職場環境について</t>
    <rPh sb="2" eb="4">
      <t>シュウロウ</t>
    </rPh>
    <rPh sb="5" eb="7">
      <t>キュウショク</t>
    </rPh>
    <rPh sb="8" eb="10">
      <t>ショクバ</t>
    </rPh>
    <rPh sb="10" eb="12">
      <t>カンキョウ</t>
    </rPh>
    <phoneticPr fontId="2"/>
  </si>
  <si>
    <t>％</t>
    <phoneticPr fontId="2"/>
  </si>
  <si>
    <t>日数</t>
    <rPh sb="0" eb="2">
      <t>ニッスウ</t>
    </rPh>
    <phoneticPr fontId="2"/>
  </si>
  <si>
    <t>時間数</t>
    <rPh sb="0" eb="3">
      <t>ジカンスウ</t>
    </rPh>
    <phoneticPr fontId="2"/>
  </si>
  <si>
    <t>年数</t>
    <rPh sb="0" eb="2">
      <t>ネンスウ</t>
    </rPh>
    <phoneticPr fontId="2"/>
  </si>
  <si>
    <t>月数</t>
    <rPh sb="0" eb="2">
      <t>ツキスウ</t>
    </rPh>
    <phoneticPr fontId="2"/>
  </si>
  <si>
    <t>1円～10万円未満</t>
    <rPh sb="5" eb="7">
      <t>マンエン</t>
    </rPh>
    <rPh sb="7" eb="9">
      <t>ミマン</t>
    </rPh>
    <phoneticPr fontId="2"/>
  </si>
  <si>
    <t>3000万円～</t>
    <phoneticPr fontId="2"/>
  </si>
  <si>
    <t>10～50万円未満</t>
    <rPh sb="5" eb="7">
      <t>マンエン</t>
    </rPh>
    <rPh sb="7" eb="9">
      <t>ミマン</t>
    </rPh>
    <phoneticPr fontId="2"/>
  </si>
  <si>
    <t>50～100万円未満</t>
    <rPh sb="6" eb="8">
      <t>マンエン</t>
    </rPh>
    <rPh sb="8" eb="10">
      <t>ミマン</t>
    </rPh>
    <phoneticPr fontId="2"/>
  </si>
  <si>
    <t>100～150万円未満</t>
    <rPh sb="7" eb="9">
      <t>マンエン</t>
    </rPh>
    <rPh sb="9" eb="11">
      <t>ミマン</t>
    </rPh>
    <phoneticPr fontId="2"/>
  </si>
  <si>
    <t>150～200万円未満</t>
    <rPh sb="7" eb="9">
      <t>マンエン</t>
    </rPh>
    <rPh sb="9" eb="11">
      <t>ミマン</t>
    </rPh>
    <phoneticPr fontId="2"/>
  </si>
  <si>
    <t>200～250万円未満</t>
    <rPh sb="7" eb="9">
      <t>マンエン</t>
    </rPh>
    <rPh sb="9" eb="11">
      <t>ミマン</t>
    </rPh>
    <phoneticPr fontId="2"/>
  </si>
  <si>
    <t>250～300万円未満</t>
    <rPh sb="7" eb="9">
      <t>マンエン</t>
    </rPh>
    <rPh sb="9" eb="11">
      <t>ミマン</t>
    </rPh>
    <phoneticPr fontId="2"/>
  </si>
  <si>
    <t>300～400万円未満</t>
    <rPh sb="7" eb="9">
      <t>マンエン</t>
    </rPh>
    <rPh sb="9" eb="11">
      <t>ミマン</t>
    </rPh>
    <phoneticPr fontId="2"/>
  </si>
  <si>
    <t>400～500万円未満</t>
    <rPh sb="7" eb="9">
      <t>マンエン</t>
    </rPh>
    <rPh sb="9" eb="11">
      <t>ミマン</t>
    </rPh>
    <phoneticPr fontId="2"/>
  </si>
  <si>
    <t>500～600万円未満</t>
    <rPh sb="7" eb="9">
      <t>マンエン</t>
    </rPh>
    <rPh sb="9" eb="11">
      <t>ミマン</t>
    </rPh>
    <phoneticPr fontId="2"/>
  </si>
  <si>
    <t>600～700万円未満</t>
    <rPh sb="7" eb="9">
      <t>マンエン</t>
    </rPh>
    <rPh sb="9" eb="11">
      <t>ミマン</t>
    </rPh>
    <phoneticPr fontId="2"/>
  </si>
  <si>
    <t>700～800万円未満</t>
    <rPh sb="7" eb="9">
      <t>マンエン</t>
    </rPh>
    <rPh sb="9" eb="11">
      <t>ミマン</t>
    </rPh>
    <phoneticPr fontId="2"/>
  </si>
  <si>
    <t>800～900万円未満</t>
    <rPh sb="7" eb="9">
      <t>マンエン</t>
    </rPh>
    <rPh sb="9" eb="11">
      <t>ミマン</t>
    </rPh>
    <phoneticPr fontId="2"/>
  </si>
  <si>
    <t>900～1000万円未満</t>
    <rPh sb="8" eb="10">
      <t>マンエン</t>
    </rPh>
    <rPh sb="10" eb="12">
      <t>ミマン</t>
    </rPh>
    <phoneticPr fontId="2"/>
  </si>
  <si>
    <t>1000～1500万円未満</t>
    <rPh sb="9" eb="11">
      <t>マンエン</t>
    </rPh>
    <rPh sb="11" eb="13">
      <t>ミマン</t>
    </rPh>
    <phoneticPr fontId="2"/>
  </si>
  <si>
    <t>1500～3000万円未満</t>
    <rPh sb="9" eb="11">
      <t>マンエン</t>
    </rPh>
    <rPh sb="11" eb="13">
      <t>ミマン</t>
    </rPh>
    <phoneticPr fontId="2"/>
  </si>
  <si>
    <t>4　本人について</t>
    <rPh sb="2" eb="4">
      <t>ホンニン</t>
    </rPh>
    <phoneticPr fontId="2"/>
  </si>
  <si>
    <t>年齢</t>
    <rPh sb="0" eb="2">
      <t>ネンレイ</t>
    </rPh>
    <phoneticPr fontId="2"/>
  </si>
  <si>
    <t>20～24歳</t>
    <rPh sb="5" eb="6">
      <t>サイ</t>
    </rPh>
    <phoneticPr fontId="2"/>
  </si>
  <si>
    <t>25～29歳</t>
    <rPh sb="5" eb="6">
      <t>サイ</t>
    </rPh>
    <phoneticPr fontId="2"/>
  </si>
  <si>
    <t>30～34歳</t>
    <rPh sb="5" eb="6">
      <t>サイ</t>
    </rPh>
    <phoneticPr fontId="2"/>
  </si>
  <si>
    <t>35～39歳</t>
    <rPh sb="5" eb="6">
      <t>サイ</t>
    </rPh>
    <phoneticPr fontId="2"/>
  </si>
  <si>
    <t>40～49歳</t>
    <rPh sb="5" eb="6">
      <t>サイ</t>
    </rPh>
    <phoneticPr fontId="2"/>
  </si>
  <si>
    <t>問4－5　6か月～にわたる長期の健康上の問題があるかどうか</t>
    <rPh sb="0" eb="1">
      <t>トイ</t>
    </rPh>
    <rPh sb="13" eb="15">
      <t>チョウキ</t>
    </rPh>
    <rPh sb="16" eb="19">
      <t>ケンコウジョウ</t>
    </rPh>
    <rPh sb="20" eb="22">
      <t>モンダイ</t>
    </rPh>
    <phoneticPr fontId="2"/>
  </si>
  <si>
    <t>40歳～</t>
    <phoneticPr fontId="2"/>
  </si>
  <si>
    <t>30年～</t>
    <phoneticPr fontId="2"/>
  </si>
  <si>
    <t>5～10年未満</t>
    <rPh sb="4" eb="5">
      <t>ネン</t>
    </rPh>
    <rPh sb="5" eb="7">
      <t>ミマン</t>
    </rPh>
    <phoneticPr fontId="2"/>
  </si>
  <si>
    <t>10～20年未満</t>
    <rPh sb="5" eb="6">
      <t>ネン</t>
    </rPh>
    <rPh sb="6" eb="8">
      <t>ミマン</t>
    </rPh>
    <phoneticPr fontId="2"/>
  </si>
  <si>
    <t>20～30年未満</t>
    <rPh sb="5" eb="6">
      <t>ネン</t>
    </rPh>
    <rPh sb="6" eb="8">
      <t>ミマン</t>
    </rPh>
    <phoneticPr fontId="2"/>
  </si>
  <si>
    <t>1～4歳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</si>
  <si>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</si>
  <si>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</si>
  <si>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</si>
  <si>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</si>
  <si>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年齢</t>
    <rPh sb="0" eb="2">
      <t>ネンレイ</t>
    </rPh>
    <phoneticPr fontId="2"/>
  </si>
  <si>
    <t>30歳～</t>
    <rPh sb="2" eb="3">
      <t>トシ</t>
    </rPh>
    <phoneticPr fontId="2"/>
  </si>
  <si>
    <t>3～4歳</t>
    <rPh sb="3" eb="4">
      <t>サイ</t>
    </rPh>
    <phoneticPr fontId="2"/>
  </si>
  <si>
    <t>％</t>
    <phoneticPr fontId="2"/>
  </si>
  <si>
    <t>（注）自己負担額の集計対象は、1時間～サービスを受けたものとした。</t>
    <rPh sb="1" eb="2">
      <t>チュウ</t>
    </rPh>
    <rPh sb="3" eb="5">
      <t>ジコ</t>
    </rPh>
    <rPh sb="5" eb="7">
      <t>フタン</t>
    </rPh>
    <rPh sb="7" eb="8">
      <t>ガク</t>
    </rPh>
    <rPh sb="9" eb="11">
      <t>シュウケイ</t>
    </rPh>
    <rPh sb="11" eb="13">
      <t>タイショウ</t>
    </rPh>
    <rPh sb="24" eb="25">
      <t>ウ</t>
    </rPh>
    <phoneticPr fontId="2"/>
  </si>
  <si>
    <t>1分～10時間未満</t>
    <rPh sb="1" eb="2">
      <t>プン</t>
    </rPh>
    <rPh sb="5" eb="7">
      <t>ジカン</t>
    </rPh>
    <rPh sb="7" eb="9">
      <t>ミマン</t>
    </rPh>
    <phoneticPr fontId="2"/>
  </si>
  <si>
    <t>1時間～</t>
    <rPh sb="1" eb="3">
      <t>ジカン</t>
    </rPh>
    <phoneticPr fontId="2"/>
  </si>
  <si>
    <t>50時間～</t>
    <phoneticPr fontId="2"/>
  </si>
  <si>
    <t>1円～</t>
    <phoneticPr fontId="2"/>
  </si>
  <si>
    <t>10～50時間未満</t>
    <rPh sb="5" eb="7">
      <t>ジカン</t>
    </rPh>
    <rPh sb="7" eb="9">
      <t>ミマン</t>
    </rPh>
    <phoneticPr fontId="2"/>
  </si>
  <si>
    <t>1万円～</t>
    <rPh sb="1" eb="2">
      <t>マン</t>
    </rPh>
    <phoneticPr fontId="2"/>
  </si>
  <si>
    <t>1～50時間未満</t>
    <rPh sb="4" eb="6">
      <t>ジカン</t>
    </rPh>
    <rPh sb="6" eb="8">
      <t>ミマン</t>
    </rPh>
    <phoneticPr fontId="2"/>
  </si>
  <si>
    <t>5000～1万円未満</t>
    <rPh sb="6" eb="7">
      <t>マン</t>
    </rPh>
    <rPh sb="7" eb="8">
      <t>エン</t>
    </rPh>
    <rPh sb="8" eb="10">
      <t>ミマン</t>
    </rPh>
    <phoneticPr fontId="2"/>
  </si>
  <si>
    <t>1～5000円未満</t>
    <rPh sb="6" eb="7">
      <t>エン</t>
    </rPh>
    <rPh sb="7" eb="9">
      <t>ミマン</t>
    </rPh>
    <phoneticPr fontId="2"/>
  </si>
  <si>
    <t>分数</t>
    <rPh sb="0" eb="1">
      <t>フン</t>
    </rPh>
    <rPh sb="1" eb="2">
      <t>スウ</t>
    </rPh>
    <phoneticPr fontId="2"/>
  </si>
  <si>
    <t>金額</t>
    <rPh sb="0" eb="2">
      <t>キンガク</t>
    </rPh>
    <phoneticPr fontId="2"/>
  </si>
  <si>
    <t>分数</t>
    <rPh sb="0" eb="2">
      <t>フンスウ</t>
    </rPh>
    <phoneticPr fontId="2"/>
  </si>
  <si>
    <t>人数</t>
    <rPh sb="0" eb="2">
      <t>ニンズウ</t>
    </rPh>
    <phoneticPr fontId="2"/>
  </si>
  <si>
    <t>平米</t>
    <rPh sb="0" eb="2">
      <t>ヘイベイ</t>
    </rPh>
    <phoneticPr fontId="2"/>
  </si>
  <si>
    <t>70～100平米未満</t>
    <rPh sb="6" eb="8">
      <t>ヘイベイ</t>
    </rPh>
    <rPh sb="8" eb="10">
      <t>ミマン</t>
    </rPh>
    <phoneticPr fontId="2"/>
  </si>
  <si>
    <t>50～100平米未満</t>
    <rPh sb="6" eb="8">
      <t>ヘイベイ</t>
    </rPh>
    <rPh sb="8" eb="10">
      <t>ミマン</t>
    </rPh>
    <phoneticPr fontId="2"/>
  </si>
  <si>
    <t>100～150平米未満</t>
    <rPh sb="7" eb="9">
      <t>ヘイベイ</t>
    </rPh>
    <rPh sb="9" eb="11">
      <t>ミマン</t>
    </rPh>
    <phoneticPr fontId="2"/>
  </si>
  <si>
    <t>150平米～</t>
    <rPh sb="3" eb="5">
      <t>ヘイベイ</t>
    </rPh>
    <phoneticPr fontId="2"/>
  </si>
  <si>
    <t>100平米～</t>
    <rPh sb="3" eb="5">
      <t>ヘイベイ</t>
    </rPh>
    <phoneticPr fontId="2"/>
  </si>
  <si>
    <t>度数</t>
    <rPh sb="0" eb="2">
      <t>ドスウ</t>
    </rPh>
    <phoneticPr fontId="2"/>
  </si>
  <si>
    <t>埼玉県</t>
    <phoneticPr fontId="2"/>
  </si>
  <si>
    <t>1～10万円未満</t>
    <rPh sb="4" eb="6">
      <t>マンエン</t>
    </rPh>
    <rPh sb="6" eb="8">
      <t>ミマン</t>
    </rPh>
    <phoneticPr fontId="2"/>
  </si>
  <si>
    <t>10万～50万円未満</t>
    <rPh sb="6" eb="8">
      <t>マンエン</t>
    </rPh>
    <rPh sb="8" eb="10">
      <t>ミマン</t>
    </rPh>
    <phoneticPr fontId="2"/>
  </si>
  <si>
    <t>50万～100万円未満</t>
    <rPh sb="7" eb="9">
      <t>マンエン</t>
    </rPh>
    <rPh sb="9" eb="11">
      <t>ミマン</t>
    </rPh>
    <phoneticPr fontId="2"/>
  </si>
  <si>
    <t>100万～150万円未満</t>
    <rPh sb="8" eb="10">
      <t>マンエン</t>
    </rPh>
    <rPh sb="10" eb="12">
      <t>ミマン</t>
    </rPh>
    <phoneticPr fontId="2"/>
  </si>
  <si>
    <t>150万～200万円未満</t>
    <rPh sb="8" eb="10">
      <t>マンエン</t>
    </rPh>
    <rPh sb="10" eb="12">
      <t>ミマン</t>
    </rPh>
    <phoneticPr fontId="2"/>
  </si>
  <si>
    <t>200万～250万円未満</t>
    <rPh sb="8" eb="10">
      <t>マンエン</t>
    </rPh>
    <rPh sb="10" eb="12">
      <t>ミマン</t>
    </rPh>
    <phoneticPr fontId="2"/>
  </si>
  <si>
    <t>250万～300万円未満</t>
    <rPh sb="8" eb="10">
      <t>マンエン</t>
    </rPh>
    <rPh sb="10" eb="12">
      <t>ミマン</t>
    </rPh>
    <phoneticPr fontId="2"/>
  </si>
  <si>
    <t>300万～400万円未満</t>
    <rPh sb="8" eb="10">
      <t>マンエン</t>
    </rPh>
    <rPh sb="10" eb="12">
      <t>ミマン</t>
    </rPh>
    <phoneticPr fontId="2"/>
  </si>
  <si>
    <t>400万～500万円未満</t>
    <rPh sb="8" eb="10">
      <t>マンエン</t>
    </rPh>
    <rPh sb="10" eb="12">
      <t>ミマン</t>
    </rPh>
    <phoneticPr fontId="2"/>
  </si>
  <si>
    <t>500万～600万円未満</t>
    <rPh sb="8" eb="10">
      <t>マンエン</t>
    </rPh>
    <rPh sb="10" eb="12">
      <t>ミマン</t>
    </rPh>
    <phoneticPr fontId="2"/>
  </si>
  <si>
    <t>600万～700万円未満</t>
    <rPh sb="8" eb="10">
      <t>マンエン</t>
    </rPh>
    <rPh sb="10" eb="12">
      <t>ミマン</t>
    </rPh>
    <phoneticPr fontId="2"/>
  </si>
  <si>
    <t>700万～800万円未満</t>
    <rPh sb="8" eb="10">
      <t>マンエン</t>
    </rPh>
    <rPh sb="10" eb="12">
      <t>ミマン</t>
    </rPh>
    <phoneticPr fontId="2"/>
  </si>
  <si>
    <t>800万～900万円未満</t>
    <rPh sb="8" eb="10">
      <t>マンエン</t>
    </rPh>
    <rPh sb="10" eb="12">
      <t>ミマン</t>
    </rPh>
    <phoneticPr fontId="2"/>
  </si>
  <si>
    <t>900万～1000万円未満</t>
    <rPh sb="9" eb="11">
      <t>マンエン</t>
    </rPh>
    <rPh sb="11" eb="13">
      <t>ミマン</t>
    </rPh>
    <phoneticPr fontId="2"/>
  </si>
  <si>
    <t>1000万～1500万円未満</t>
    <rPh sb="10" eb="12">
      <t>マンエン</t>
    </rPh>
    <rPh sb="12" eb="14">
      <t>ミマン</t>
    </rPh>
    <phoneticPr fontId="2"/>
  </si>
  <si>
    <t>1500万～3000万円未満</t>
    <rPh sb="10" eb="12">
      <t>マンエン</t>
    </rPh>
    <rPh sb="12" eb="14">
      <t>ミマン</t>
    </rPh>
    <phoneticPr fontId="2"/>
  </si>
  <si>
    <t>5～10時間未満</t>
    <rPh sb="4" eb="6">
      <t>ジカン</t>
    </rPh>
    <rPh sb="6" eb="8">
      <t>ミマン</t>
    </rPh>
    <phoneticPr fontId="2"/>
  </si>
  <si>
    <t>10～15時間未満</t>
    <rPh sb="5" eb="7">
      <t>ジカン</t>
    </rPh>
    <rPh sb="7" eb="9">
      <t>ミマン</t>
    </rPh>
    <phoneticPr fontId="2"/>
  </si>
  <si>
    <t>15～20時間未満</t>
    <rPh sb="5" eb="7">
      <t>ジカン</t>
    </rPh>
    <rPh sb="7" eb="9">
      <t>ミマン</t>
    </rPh>
    <phoneticPr fontId="2"/>
  </si>
  <si>
    <t>20～25時間未満</t>
    <rPh sb="5" eb="7">
      <t>ジカン</t>
    </rPh>
    <rPh sb="7" eb="9">
      <t>ミマン</t>
    </rPh>
    <phoneticPr fontId="2"/>
  </si>
  <si>
    <t>25～30時間未満</t>
    <rPh sb="5" eb="7">
      <t>ジカン</t>
    </rPh>
    <rPh sb="7" eb="9">
      <t>ミマン</t>
    </rPh>
    <phoneticPr fontId="2"/>
  </si>
  <si>
    <t>30～35時間未満</t>
    <rPh sb="5" eb="7">
      <t>ジカン</t>
    </rPh>
    <rPh sb="7" eb="9">
      <t>ミマン</t>
    </rPh>
    <phoneticPr fontId="2"/>
  </si>
  <si>
    <t>35～40時間未満</t>
    <rPh sb="5" eb="7">
      <t>ジカン</t>
    </rPh>
    <rPh sb="7" eb="9">
      <t>ミマン</t>
    </rPh>
    <phoneticPr fontId="2"/>
  </si>
  <si>
    <t>40～45時間未満</t>
    <rPh sb="5" eb="7">
      <t>ジカン</t>
    </rPh>
    <rPh sb="7" eb="9">
      <t>ミマン</t>
    </rPh>
    <phoneticPr fontId="2"/>
  </si>
  <si>
    <t>45～50時間未満</t>
    <rPh sb="5" eb="7">
      <t>ジカン</t>
    </rPh>
    <rPh sb="7" eb="9">
      <t>ミマン</t>
    </rPh>
    <phoneticPr fontId="2"/>
  </si>
  <si>
    <t>50～55時間未満</t>
    <rPh sb="5" eb="7">
      <t>ジカン</t>
    </rPh>
    <rPh sb="7" eb="9">
      <t>ミマン</t>
    </rPh>
    <phoneticPr fontId="2"/>
  </si>
  <si>
    <t>80歳～</t>
    <phoneticPr fontId="2"/>
  </si>
  <si>
    <t>10時間～</t>
    <phoneticPr fontId="2"/>
  </si>
  <si>
    <t>55時間～</t>
    <phoneticPr fontId="2"/>
  </si>
  <si>
    <t>50～59歳</t>
    <rPh sb="5" eb="6">
      <t>サイ</t>
    </rPh>
    <phoneticPr fontId="2"/>
  </si>
  <si>
    <t>60～69歳</t>
    <rPh sb="5" eb="6">
      <t>サイ</t>
    </rPh>
    <phoneticPr fontId="2"/>
  </si>
  <si>
    <t>70～79歳</t>
    <rPh sb="5" eb="6">
      <t>サイ</t>
    </rPh>
    <phoneticPr fontId="2"/>
  </si>
  <si>
    <t>5000人～</t>
    <rPh sb="4" eb="5">
      <t>ニン</t>
    </rPh>
    <phoneticPr fontId="2"/>
  </si>
  <si>
    <t>1万～3万円未満</t>
    <rPh sb="4" eb="6">
      <t>マンエン</t>
    </rPh>
    <rPh sb="6" eb="8">
      <t>ミマン</t>
    </rPh>
    <phoneticPr fontId="2"/>
  </si>
  <si>
    <t>3万～5万円未満</t>
    <rPh sb="4" eb="6">
      <t>マンエン</t>
    </rPh>
    <rPh sb="6" eb="8">
      <t>ミマン</t>
    </rPh>
    <phoneticPr fontId="2"/>
  </si>
  <si>
    <t>5万～7万円未満</t>
    <rPh sb="4" eb="6">
      <t>マンエン</t>
    </rPh>
    <rPh sb="6" eb="8">
      <t>ミマン</t>
    </rPh>
    <phoneticPr fontId="2"/>
  </si>
  <si>
    <t>7万～10万円未満</t>
    <rPh sb="5" eb="7">
      <t>マンエン</t>
    </rPh>
    <rPh sb="7" eb="9">
      <t>ミマン</t>
    </rPh>
    <phoneticPr fontId="2"/>
  </si>
  <si>
    <t>10万～15万円未満</t>
    <rPh sb="6" eb="8">
      <t>マンエン</t>
    </rPh>
    <rPh sb="8" eb="10">
      <t>ミマン</t>
    </rPh>
    <phoneticPr fontId="2"/>
  </si>
  <si>
    <t>15万～20万円未満</t>
    <rPh sb="6" eb="8">
      <t>マンエン</t>
    </rPh>
    <rPh sb="8" eb="10">
      <t>ミマン</t>
    </rPh>
    <phoneticPr fontId="2"/>
  </si>
  <si>
    <t>20万～30万円未満</t>
    <rPh sb="6" eb="8">
      <t>マンエン</t>
    </rPh>
    <rPh sb="8" eb="10">
      <t>ミマン</t>
    </rPh>
    <phoneticPr fontId="2"/>
  </si>
  <si>
    <t>30万～40万円未満</t>
    <rPh sb="6" eb="8">
      <t>マンエン</t>
    </rPh>
    <rPh sb="8" eb="10">
      <t>ミマン</t>
    </rPh>
    <phoneticPr fontId="2"/>
  </si>
  <si>
    <t>40万～50万円未満</t>
    <rPh sb="6" eb="8">
      <t>マンエン</t>
    </rPh>
    <rPh sb="8" eb="10">
      <t>ミマン</t>
    </rPh>
    <phoneticPr fontId="2"/>
  </si>
  <si>
    <t>50万円～</t>
    <rPh sb="3" eb="4">
      <t>エン</t>
    </rPh>
    <phoneticPr fontId="2"/>
  </si>
  <si>
    <t>10～20時間未満</t>
    <rPh sb="5" eb="7">
      <t>ジカン</t>
    </rPh>
    <rPh sb="7" eb="9">
      <t>ミマン</t>
    </rPh>
    <phoneticPr fontId="2"/>
  </si>
  <si>
    <t>20～30時間未満</t>
    <rPh sb="5" eb="7">
      <t>ジカン</t>
    </rPh>
    <rPh sb="7" eb="9">
      <t>ミマン</t>
    </rPh>
    <phoneticPr fontId="2"/>
  </si>
  <si>
    <t>30～40時間未満</t>
    <rPh sb="5" eb="7">
      <t>ジカン</t>
    </rPh>
    <rPh sb="7" eb="9">
      <t>ミマン</t>
    </rPh>
    <phoneticPr fontId="2"/>
  </si>
  <si>
    <t>40～50時間未満</t>
    <rPh sb="5" eb="7">
      <t>ジカン</t>
    </rPh>
    <rPh sb="7" eb="9">
      <t>ミマン</t>
    </rPh>
    <phoneticPr fontId="2"/>
  </si>
  <si>
    <t>1～3年未満</t>
    <rPh sb="3" eb="4">
      <t>ネン</t>
    </rPh>
    <rPh sb="4" eb="6">
      <t>ミマン</t>
    </rPh>
    <phoneticPr fontId="2"/>
  </si>
  <si>
    <t>3～5年未満</t>
    <rPh sb="3" eb="4">
      <t>ネン</t>
    </rPh>
    <rPh sb="4" eb="6">
      <t>ミマン</t>
    </rPh>
    <phoneticPr fontId="2"/>
  </si>
  <si>
    <t>1分～10時間未満</t>
    <rPh sb="5" eb="7">
      <t>ジカン</t>
    </rPh>
    <rPh sb="7" eb="9">
      <t>ミマン</t>
    </rPh>
    <phoneticPr fontId="2"/>
  </si>
  <si>
    <t>50時間～</t>
    <phoneticPr fontId="2"/>
  </si>
  <si>
    <t>10年～</t>
    <phoneticPr fontId="2"/>
  </si>
  <si>
    <t>1か月～1年未満</t>
    <rPh sb="5" eb="6">
      <t>ネン</t>
    </rPh>
    <rPh sb="6" eb="8">
      <t>ミマン</t>
    </rPh>
    <phoneticPr fontId="2"/>
  </si>
  <si>
    <t>2年～</t>
    <phoneticPr fontId="2"/>
  </si>
  <si>
    <t>※「1か月以上」と回答した人の平均値</t>
    <rPh sb="5" eb="7">
      <t>イジョウ</t>
    </rPh>
    <rPh sb="9" eb="11">
      <t>カイトウ</t>
    </rPh>
    <rPh sb="13" eb="14">
      <t>ヒト</t>
    </rPh>
    <rPh sb="15" eb="18">
      <t>ヘイキンチ</t>
    </rPh>
    <phoneticPr fontId="2"/>
  </si>
  <si>
    <t>1～2年未満</t>
    <rPh sb="3" eb="4">
      <t>ネン</t>
    </rPh>
    <rPh sb="4" eb="6">
      <t>ミマン</t>
    </rPh>
    <phoneticPr fontId="2"/>
  </si>
  <si>
    <t>5　本人の世帯について</t>
    <rPh sb="2" eb="4">
      <t>ホンニン</t>
    </rPh>
    <rPh sb="5" eb="7">
      <t>セタイ</t>
    </rPh>
    <phoneticPr fontId="2"/>
  </si>
  <si>
    <t>働いた時間（平均値）</t>
    <rPh sb="0" eb="1">
      <t>ハタラ</t>
    </rPh>
    <rPh sb="3" eb="5">
      <t>ジカン</t>
    </rPh>
    <rPh sb="6" eb="8">
      <t>ヘイキン</t>
    </rPh>
    <rPh sb="8" eb="9">
      <t>チ</t>
    </rPh>
    <phoneticPr fontId="2"/>
  </si>
  <si>
    <t>月曜日</t>
    <rPh sb="0" eb="3">
      <t>ゲツヨウビ</t>
    </rPh>
    <phoneticPr fontId="2"/>
  </si>
  <si>
    <t>火曜日</t>
  </si>
  <si>
    <t>水曜日</t>
  </si>
  <si>
    <t>木曜日</t>
  </si>
  <si>
    <t>金曜日</t>
  </si>
  <si>
    <t>土曜日</t>
  </si>
  <si>
    <t>日曜日</t>
  </si>
  <si>
    <t>時間</t>
    <rPh sb="0" eb="2">
      <t>ジカン</t>
    </rPh>
    <phoneticPr fontId="2"/>
  </si>
  <si>
    <t>平均（0を含む）</t>
    <rPh sb="0" eb="2">
      <t>ヘイキン</t>
    </rPh>
    <rPh sb="5" eb="6">
      <t>フク</t>
    </rPh>
    <phoneticPr fontId="2"/>
  </si>
  <si>
    <t>平均（0を含まない）</t>
    <rPh sb="0" eb="2">
      <t>ヘイキン</t>
    </rPh>
    <rPh sb="5" eb="6">
      <t>フク</t>
    </rPh>
    <phoneticPr fontId="2"/>
  </si>
  <si>
    <t>（注）</t>
    <rPh sb="1" eb="2">
      <t>チュウ</t>
    </rPh>
    <phoneticPr fontId="2"/>
  </si>
  <si>
    <t>問3－20　仕事を変えた、あるいはやめた回数について</t>
    <rPh sb="0" eb="1">
      <t>トイ</t>
    </rPh>
    <rPh sb="6" eb="8">
      <t>シゴト</t>
    </rPh>
    <rPh sb="9" eb="10">
      <t>カ</t>
    </rPh>
    <rPh sb="20" eb="22">
      <t>カイスウ</t>
    </rPh>
    <phoneticPr fontId="2"/>
  </si>
  <si>
    <t>その他</t>
    <rPh sb="2" eb="3">
      <t>タ</t>
    </rPh>
    <phoneticPr fontId="2"/>
  </si>
  <si>
    <t>-</t>
    <phoneticPr fontId="2"/>
  </si>
</sst>
</file>

<file path=xl/styles.xml><?xml version="1.0" encoding="utf-8"?>
<styleSheet xmlns="http://schemas.openxmlformats.org/spreadsheetml/2006/main">
  <numFmts count="6">
    <numFmt numFmtId="176" formatCode="0.0%"/>
    <numFmt numFmtId="177" formatCode="0.0_ "/>
    <numFmt numFmtId="178" formatCode="#,##0.0;[Red]\-#,##0.0"/>
    <numFmt numFmtId="179" formatCode="0_ "/>
    <numFmt numFmtId="180" formatCode="0.00_ "/>
    <numFmt numFmtId="181" formatCode="0.0_);[Red]\(0.0\)"/>
  </numFmts>
  <fonts count="1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11"/>
      <color theme="1"/>
      <name val="ＭＳ Ｐゴシック"/>
      <family val="2"/>
      <charset val="128"/>
      <scheme val="minor"/>
    </font>
    <font>
      <sz val="20"/>
      <color theme="1"/>
      <name val="HG丸ｺﾞｼｯｸM-PRO"/>
      <family val="3"/>
      <charset val="128"/>
    </font>
    <font>
      <sz val="11"/>
      <color rgb="FF000000"/>
      <name val="HG丸ｺﾞｼｯｸM-PRO"/>
      <family val="3"/>
      <charset val="128"/>
    </font>
    <font>
      <sz val="11"/>
      <color theme="1"/>
      <name val="HG丸ｺﾞｼｯｸM-PRO"/>
      <family val="3"/>
      <charset val="128"/>
    </font>
    <font>
      <sz val="10"/>
      <color theme="1"/>
      <name val="HG丸ｺﾞｼｯｸM-PRO"/>
      <family val="3"/>
      <charset val="128"/>
    </font>
    <font>
      <sz val="14"/>
      <color theme="1"/>
      <name val="HG丸ｺﾞｼｯｸM-PRO"/>
      <family val="3"/>
      <charset val="128"/>
    </font>
    <font>
      <sz val="10"/>
      <name val="HG丸ｺﾞｼｯｸM-PRO"/>
      <family val="3"/>
      <charset val="128"/>
    </font>
    <font>
      <sz val="10"/>
      <color theme="1"/>
      <name val="ＭＳ Ｐゴシック"/>
      <family val="3"/>
      <charset val="128"/>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auto="1"/>
      </top>
      <bottom style="thin">
        <color auto="1"/>
      </bottom>
      <diagonal/>
    </border>
    <border>
      <left/>
      <right/>
      <top style="thin">
        <color auto="1"/>
      </top>
      <bottom/>
      <diagonal/>
    </border>
    <border>
      <left style="thin">
        <color indexed="64"/>
      </left>
      <right/>
      <top style="thin">
        <color auto="1"/>
      </top>
      <bottom style="thin">
        <color auto="1"/>
      </bottom>
      <diagonal/>
    </border>
    <border>
      <left style="thin">
        <color indexed="64"/>
      </left>
      <right/>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diagonal/>
    </border>
    <border>
      <left style="thin">
        <color indexed="64"/>
      </left>
      <right/>
      <top style="thin">
        <color auto="1"/>
      </top>
      <bottom/>
      <diagonal/>
    </border>
    <border>
      <left style="thin">
        <color indexed="64"/>
      </left>
      <right/>
      <top/>
      <bottom style="thin">
        <color indexed="64"/>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auto="1"/>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84">
    <xf numFmtId="0" fontId="0" fillId="0" borderId="0" xfId="0">
      <alignment vertical="center"/>
    </xf>
    <xf numFmtId="176" fontId="0" fillId="0" borderId="0" xfId="1" applyNumberFormat="1" applyFont="1">
      <alignment vertical="center"/>
    </xf>
    <xf numFmtId="0" fontId="0" fillId="0" borderId="0" xfId="0" applyFill="1" applyBorder="1">
      <alignment vertical="center"/>
    </xf>
    <xf numFmtId="0" fontId="0" fillId="0" borderId="0" xfId="0" applyBorder="1">
      <alignment vertical="center"/>
    </xf>
    <xf numFmtId="177" fontId="0" fillId="0" borderId="0" xfId="0" applyNumberFormat="1">
      <alignment vertical="center"/>
    </xf>
    <xf numFmtId="178" fontId="0" fillId="0" borderId="0" xfId="2" applyNumberFormat="1" applyFont="1">
      <alignment vertical="center"/>
    </xf>
    <xf numFmtId="0" fontId="3" fillId="0" borderId="0" xfId="0" applyFont="1">
      <alignment vertical="center"/>
    </xf>
    <xf numFmtId="0" fontId="4" fillId="0" borderId="0" xfId="0" applyFont="1">
      <alignment vertical="center"/>
    </xf>
    <xf numFmtId="177" fontId="4" fillId="0" borderId="0" xfId="1" applyNumberFormat="1" applyFont="1">
      <alignment vertical="center"/>
    </xf>
    <xf numFmtId="176" fontId="0" fillId="0" borderId="0" xfId="0" applyNumberFormat="1">
      <alignment vertical="center"/>
    </xf>
    <xf numFmtId="0" fontId="4" fillId="0" borderId="0" xfId="0" applyFont="1" applyBorder="1">
      <alignment vertical="center"/>
    </xf>
    <xf numFmtId="178" fontId="0" fillId="0" borderId="0" xfId="2" applyNumberFormat="1" applyFont="1" applyBorder="1">
      <alignment vertical="center"/>
    </xf>
    <xf numFmtId="0" fontId="4" fillId="0" borderId="0" xfId="0" applyFont="1" applyFill="1" applyBorder="1">
      <alignment vertical="center"/>
    </xf>
    <xf numFmtId="0" fontId="5" fillId="0" borderId="0" xfId="0" applyFont="1">
      <alignment vertical="center"/>
    </xf>
    <xf numFmtId="177" fontId="0" fillId="0" borderId="0" xfId="0" applyNumberFormat="1" applyBorder="1">
      <alignment vertical="center"/>
    </xf>
    <xf numFmtId="0" fontId="0" fillId="0" borderId="0" xfId="0" applyNumberFormat="1">
      <alignment vertical="center"/>
    </xf>
    <xf numFmtId="0" fontId="0" fillId="0" borderId="0" xfId="0" applyNumberFormat="1" applyFill="1">
      <alignment vertical="center"/>
    </xf>
    <xf numFmtId="0" fontId="0" fillId="0" borderId="0" xfId="0" applyNumberFormat="1" applyFill="1" applyBorder="1">
      <alignment vertical="center"/>
    </xf>
    <xf numFmtId="177" fontId="4" fillId="0" borderId="0" xfId="0" applyNumberFormat="1" applyFont="1" applyBorder="1">
      <alignment vertical="center"/>
    </xf>
    <xf numFmtId="178" fontId="4" fillId="0" borderId="0" xfId="0" applyNumberFormat="1" applyFont="1" applyBorder="1">
      <alignment vertical="center"/>
    </xf>
    <xf numFmtId="0" fontId="0" fillId="0" borderId="1" xfId="0" applyBorder="1">
      <alignment vertical="center"/>
    </xf>
    <xf numFmtId="177" fontId="0" fillId="0" borderId="1" xfId="0" applyNumberFormat="1" applyBorder="1">
      <alignment vertical="center"/>
    </xf>
    <xf numFmtId="0" fontId="0" fillId="0" borderId="2" xfId="0" applyBorder="1">
      <alignment vertical="center"/>
    </xf>
    <xf numFmtId="177" fontId="0" fillId="0" borderId="2" xfId="0" applyNumberFormat="1" applyBorder="1">
      <alignment vertical="center"/>
    </xf>
    <xf numFmtId="0" fontId="0" fillId="0" borderId="0" xfId="0" applyBorder="1" applyAlignment="1">
      <alignment vertical="center" wrapText="1"/>
    </xf>
    <xf numFmtId="0" fontId="0" fillId="0" borderId="0" xfId="0" applyAlignment="1">
      <alignment horizontal="left" vertical="center" indent="1"/>
    </xf>
    <xf numFmtId="0" fontId="6" fillId="0" borderId="0" xfId="0" applyNumberFormat="1" applyFont="1" applyBorder="1">
      <alignment vertical="center"/>
    </xf>
    <xf numFmtId="0" fontId="6" fillId="0" borderId="0" xfId="0" applyNumberFormat="1" applyFont="1">
      <alignment vertical="center"/>
    </xf>
    <xf numFmtId="0" fontId="7" fillId="0" borderId="0" xfId="0" applyNumberFormat="1" applyFont="1" applyBorder="1">
      <alignment vertical="center"/>
    </xf>
    <xf numFmtId="0" fontId="0" fillId="0" borderId="0" xfId="0" applyNumberFormat="1" applyBorder="1">
      <alignment vertical="center"/>
    </xf>
    <xf numFmtId="0" fontId="0" fillId="0" borderId="3" xfId="0" applyBorder="1">
      <alignment vertical="center"/>
    </xf>
    <xf numFmtId="0" fontId="8"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10" fillId="0" borderId="0" xfId="0" applyFont="1">
      <alignment vertical="center"/>
    </xf>
    <xf numFmtId="0" fontId="11" fillId="0" borderId="0" xfId="0" applyFont="1">
      <alignment vertical="center"/>
    </xf>
    <xf numFmtId="0" fontId="11" fillId="0" borderId="2" xfId="0" applyFont="1" applyBorder="1" applyAlignment="1">
      <alignment horizontal="right" vertical="center"/>
    </xf>
    <xf numFmtId="0" fontId="11" fillId="0" borderId="2" xfId="0" applyFont="1" applyBorder="1">
      <alignment vertical="center"/>
    </xf>
    <xf numFmtId="178" fontId="0" fillId="0" borderId="2" xfId="2" applyNumberFormat="1" applyFont="1" applyBorder="1">
      <alignment vertical="center"/>
    </xf>
    <xf numFmtId="0" fontId="11" fillId="0" borderId="4" xfId="0" applyFont="1" applyBorder="1" applyAlignment="1">
      <alignment horizontal="right" vertical="center"/>
    </xf>
    <xf numFmtId="0" fontId="0" fillId="0" borderId="5" xfId="0" applyBorder="1">
      <alignment vertical="center"/>
    </xf>
    <xf numFmtId="0" fontId="0" fillId="0" borderId="4" xfId="0" applyBorder="1">
      <alignment vertical="center"/>
    </xf>
    <xf numFmtId="0" fontId="11" fillId="0" borderId="6" xfId="0" applyFont="1" applyBorder="1" applyAlignment="1">
      <alignment horizontal="right" vertical="center"/>
    </xf>
    <xf numFmtId="0" fontId="0" fillId="0" borderId="7" xfId="0" applyBorder="1">
      <alignment vertical="center"/>
    </xf>
    <xf numFmtId="0" fontId="0" fillId="0" borderId="6" xfId="0" applyBorder="1">
      <alignment vertical="center"/>
    </xf>
    <xf numFmtId="0" fontId="12" fillId="0" borderId="0" xfId="0" applyFont="1">
      <alignment vertical="center"/>
    </xf>
    <xf numFmtId="0" fontId="11" fillId="0" borderId="0" xfId="0" applyFont="1" applyAlignment="1">
      <alignment horizontal="right" vertical="center"/>
    </xf>
    <xf numFmtId="0" fontId="11" fillId="0" borderId="0" xfId="0" applyFont="1" applyBorder="1">
      <alignment vertical="center"/>
    </xf>
    <xf numFmtId="0" fontId="11" fillId="0" borderId="3" xfId="0" applyFont="1" applyBorder="1">
      <alignment vertical="center"/>
    </xf>
    <xf numFmtId="0" fontId="11" fillId="0" borderId="1" xfId="0" applyFont="1" applyBorder="1" applyAlignment="1">
      <alignment horizontal="right" vertical="center"/>
    </xf>
    <xf numFmtId="0" fontId="11" fillId="0" borderId="8" xfId="0" applyFont="1" applyBorder="1">
      <alignment vertical="center"/>
    </xf>
    <xf numFmtId="0" fontId="11" fillId="0" borderId="9" xfId="0" applyFont="1" applyBorder="1" applyAlignment="1">
      <alignment horizontal="right" vertical="center"/>
    </xf>
    <xf numFmtId="0" fontId="0" fillId="0" borderId="5" xfId="0" applyNumberFormat="1" applyBorder="1">
      <alignment vertical="center"/>
    </xf>
    <xf numFmtId="0" fontId="11" fillId="0" borderId="10" xfId="0" applyFont="1" applyBorder="1">
      <alignment vertical="center"/>
    </xf>
    <xf numFmtId="0" fontId="11" fillId="0" borderId="11" xfId="0" applyFont="1" applyBorder="1" applyAlignment="1">
      <alignment horizontal="right" vertical="center"/>
    </xf>
    <xf numFmtId="177" fontId="0" fillId="0" borderId="12" xfId="0" applyNumberFormat="1" applyBorder="1">
      <alignment vertical="center"/>
    </xf>
    <xf numFmtId="177" fontId="0" fillId="0" borderId="13" xfId="0" applyNumberFormat="1" applyBorder="1">
      <alignment vertical="center"/>
    </xf>
    <xf numFmtId="0" fontId="0" fillId="0" borderId="9" xfId="0" applyBorder="1">
      <alignment vertical="center"/>
    </xf>
    <xf numFmtId="0" fontId="0" fillId="0" borderId="14" xfId="0" applyBorder="1">
      <alignment vertical="center"/>
    </xf>
    <xf numFmtId="0" fontId="0" fillId="0" borderId="16" xfId="0" applyBorder="1">
      <alignment vertical="center"/>
    </xf>
    <xf numFmtId="177" fontId="0" fillId="0" borderId="15" xfId="0" applyNumberFormat="1" applyBorder="1">
      <alignment vertical="center"/>
    </xf>
    <xf numFmtId="0" fontId="0" fillId="0" borderId="18" xfId="0" applyBorder="1">
      <alignment vertical="center"/>
    </xf>
    <xf numFmtId="177" fontId="0" fillId="0" borderId="17" xfId="0" applyNumberFormat="1" applyBorder="1">
      <alignment vertical="center"/>
    </xf>
    <xf numFmtId="0" fontId="11" fillId="0" borderId="15" xfId="0" applyFont="1" applyBorder="1">
      <alignment vertical="center"/>
    </xf>
    <xf numFmtId="0" fontId="11" fillId="0" borderId="17" xfId="0" applyFont="1" applyBorder="1">
      <alignment vertical="center"/>
    </xf>
    <xf numFmtId="0" fontId="11" fillId="0" borderId="1" xfId="0" applyFont="1" applyBorder="1">
      <alignment vertical="center"/>
    </xf>
    <xf numFmtId="0" fontId="13" fillId="0" borderId="0" xfId="0" applyFont="1" applyFill="1" applyBorder="1">
      <alignment vertical="center"/>
    </xf>
    <xf numFmtId="0" fontId="0" fillId="0" borderId="7" xfId="0" applyNumberFormat="1" applyBorder="1">
      <alignment vertical="center"/>
    </xf>
    <xf numFmtId="0" fontId="6" fillId="0" borderId="7" xfId="0" applyNumberFormat="1" applyFont="1" applyBorder="1">
      <alignment vertical="center"/>
    </xf>
    <xf numFmtId="180" fontId="0" fillId="0" borderId="5" xfId="0" applyNumberFormat="1" applyBorder="1">
      <alignment vertical="center"/>
    </xf>
    <xf numFmtId="180" fontId="0" fillId="0" borderId="9" xfId="0" applyNumberFormat="1" applyBorder="1">
      <alignment vertical="center"/>
    </xf>
    <xf numFmtId="0" fontId="6" fillId="0" borderId="7" xfId="0" applyFont="1" applyBorder="1">
      <alignment vertical="center"/>
    </xf>
    <xf numFmtId="0" fontId="6" fillId="0" borderId="14" xfId="0" applyNumberFormat="1" applyFont="1" applyBorder="1">
      <alignment vertical="center"/>
    </xf>
    <xf numFmtId="0" fontId="11" fillId="0" borderId="0" xfId="0" applyFont="1" applyBorder="1" applyAlignment="1">
      <alignment horizontal="right" vertical="center"/>
    </xf>
    <xf numFmtId="0" fontId="11" fillId="0" borderId="2" xfId="0" applyFont="1" applyFill="1" applyBorder="1" applyAlignment="1">
      <alignment horizontal="right" vertical="center"/>
    </xf>
    <xf numFmtId="177" fontId="0" fillId="0" borderId="5" xfId="0" applyNumberFormat="1" applyBorder="1">
      <alignment vertical="center"/>
    </xf>
    <xf numFmtId="177" fontId="0" fillId="0" borderId="9" xfId="0" applyNumberFormat="1" applyBorder="1">
      <alignment vertical="center"/>
    </xf>
    <xf numFmtId="0" fontId="13" fillId="0" borderId="0" xfId="0" applyFont="1">
      <alignment vertical="center"/>
    </xf>
    <xf numFmtId="0" fontId="13" fillId="0" borderId="0" xfId="0" applyFont="1" applyBorder="1">
      <alignment vertical="center"/>
    </xf>
    <xf numFmtId="0" fontId="11" fillId="0" borderId="0" xfId="0" applyFont="1" applyFill="1" applyBorder="1">
      <alignment vertical="center"/>
    </xf>
    <xf numFmtId="0" fontId="13" fillId="0" borderId="2" xfId="0" applyFont="1" applyBorder="1" applyAlignment="1" applyProtection="1">
      <alignment horizontal="right" vertical="center"/>
      <protection locked="0"/>
    </xf>
    <xf numFmtId="0" fontId="13" fillId="0" borderId="2" xfId="0" applyFont="1" applyBorder="1" applyAlignment="1">
      <alignment horizontal="right" vertical="center"/>
    </xf>
    <xf numFmtId="0" fontId="13" fillId="0" borderId="15" xfId="0" applyFont="1" applyBorder="1">
      <alignment vertical="center"/>
    </xf>
    <xf numFmtId="177" fontId="4" fillId="0" borderId="15" xfId="1" applyNumberFormat="1" applyFont="1" applyBorder="1">
      <alignment vertical="center"/>
    </xf>
    <xf numFmtId="0" fontId="13" fillId="0" borderId="17" xfId="0" applyFont="1" applyBorder="1">
      <alignment vertical="center"/>
    </xf>
    <xf numFmtId="177" fontId="4" fillId="0" borderId="17" xfId="0" applyNumberFormat="1" applyFont="1" applyBorder="1">
      <alignment vertical="center"/>
    </xf>
    <xf numFmtId="178" fontId="0" fillId="0" borderId="15" xfId="2" applyNumberFormat="1" applyFont="1" applyBorder="1">
      <alignment vertical="center"/>
    </xf>
    <xf numFmtId="178" fontId="4" fillId="0" borderId="17" xfId="0" applyNumberFormat="1" applyFont="1" applyBorder="1">
      <alignment vertical="center"/>
    </xf>
    <xf numFmtId="0" fontId="13" fillId="0" borderId="6" xfId="0" applyFont="1" applyBorder="1" applyAlignment="1">
      <alignment horizontal="right" vertical="center"/>
    </xf>
    <xf numFmtId="0" fontId="4" fillId="0" borderId="7" xfId="0" applyFont="1" applyBorder="1">
      <alignment vertical="center"/>
    </xf>
    <xf numFmtId="0" fontId="4" fillId="0" borderId="7" xfId="0" applyFont="1" applyFill="1" applyBorder="1">
      <alignment vertical="center"/>
    </xf>
    <xf numFmtId="0" fontId="4" fillId="0" borderId="16" xfId="0" applyFont="1" applyBorder="1">
      <alignment vertical="center"/>
    </xf>
    <xf numFmtId="0" fontId="4" fillId="0" borderId="18" xfId="0" applyFont="1" applyBorder="1">
      <alignment vertical="center"/>
    </xf>
    <xf numFmtId="0" fontId="0" fillId="0" borderId="7" xfId="0" applyFill="1" applyBorder="1">
      <alignment vertical="center"/>
    </xf>
    <xf numFmtId="0" fontId="0" fillId="0" borderId="16" xfId="0" applyFill="1" applyBorder="1">
      <alignment vertical="center"/>
    </xf>
    <xf numFmtId="0" fontId="13" fillId="0" borderId="6" xfId="0" applyFont="1" applyBorder="1" applyAlignment="1" applyProtection="1">
      <alignment horizontal="right" vertical="center"/>
      <protection locked="0"/>
    </xf>
    <xf numFmtId="177" fontId="4" fillId="0" borderId="0" xfId="1" applyNumberFormat="1" applyFont="1" applyBorder="1">
      <alignment vertical="center"/>
    </xf>
    <xf numFmtId="0" fontId="0" fillId="0" borderId="19" xfId="0" applyNumberFormat="1" applyBorder="1">
      <alignment vertical="center"/>
    </xf>
    <xf numFmtId="0" fontId="0" fillId="0" borderId="14" xfId="0" applyNumberFormat="1" applyBorder="1">
      <alignment vertical="center"/>
    </xf>
    <xf numFmtId="0" fontId="3" fillId="0" borderId="7" xfId="0" applyNumberFormat="1" applyFont="1" applyBorder="1">
      <alignment vertical="center"/>
    </xf>
    <xf numFmtId="0" fontId="0" fillId="0" borderId="13" xfId="0" applyBorder="1">
      <alignment vertical="center"/>
    </xf>
    <xf numFmtId="0" fontId="0" fillId="0" borderId="12" xfId="0" applyBorder="1">
      <alignment vertical="center"/>
    </xf>
    <xf numFmtId="0" fontId="0" fillId="0" borderId="11" xfId="0" applyBorder="1">
      <alignment vertical="center"/>
    </xf>
    <xf numFmtId="0" fontId="0" fillId="0" borderId="18" xfId="0" applyFill="1" applyBorder="1">
      <alignment vertical="center"/>
    </xf>
    <xf numFmtId="0" fontId="11" fillId="0" borderId="17" xfId="0" applyFont="1" applyFill="1" applyBorder="1">
      <alignment vertical="center"/>
    </xf>
    <xf numFmtId="0" fontId="0" fillId="0" borderId="0" xfId="0" applyNumberFormat="1" applyAlignment="1">
      <alignment horizontal="right" vertical="center"/>
    </xf>
    <xf numFmtId="177" fontId="11" fillId="0" borderId="0" xfId="0" applyNumberFormat="1" applyFont="1">
      <alignment vertical="center"/>
    </xf>
    <xf numFmtId="0" fontId="0" fillId="0" borderId="9" xfId="0" applyNumberFormat="1" applyBorder="1">
      <alignment vertical="center"/>
    </xf>
    <xf numFmtId="0" fontId="11" fillId="0" borderId="0" xfId="0" applyFont="1" applyAlignment="1">
      <alignment horizontal="left" vertical="center"/>
    </xf>
    <xf numFmtId="0" fontId="6" fillId="0" borderId="5" xfId="0" applyNumberFormat="1" applyFont="1" applyBorder="1">
      <alignment vertical="center"/>
    </xf>
    <xf numFmtId="0" fontId="0" fillId="0" borderId="8" xfId="0" applyNumberFormat="1" applyBorder="1">
      <alignment vertical="center"/>
    </xf>
    <xf numFmtId="0" fontId="0" fillId="0" borderId="5" xfId="0" applyBorder="1" applyAlignment="1">
      <alignment horizontal="right" vertical="center"/>
    </xf>
    <xf numFmtId="0" fontId="0" fillId="0" borderId="9" xfId="0" applyBorder="1" applyAlignment="1">
      <alignment horizontal="right" vertical="center"/>
    </xf>
    <xf numFmtId="0" fontId="0" fillId="0" borderId="17" xfId="0" applyBorder="1">
      <alignment vertical="center"/>
    </xf>
    <xf numFmtId="181" fontId="0" fillId="0" borderId="0" xfId="0" applyNumberFormat="1">
      <alignment vertical="center"/>
    </xf>
    <xf numFmtId="181" fontId="0" fillId="0" borderId="0" xfId="0" applyNumberFormat="1" applyBorder="1">
      <alignment vertical="center"/>
    </xf>
    <xf numFmtId="0" fontId="0" fillId="0" borderId="1" xfId="0" applyNumberFormat="1" applyBorder="1">
      <alignment vertical="center"/>
    </xf>
    <xf numFmtId="181" fontId="0" fillId="0" borderId="1" xfId="0" applyNumberFormat="1" applyBorder="1">
      <alignment vertical="center"/>
    </xf>
    <xf numFmtId="0" fontId="0" fillId="0" borderId="3" xfId="0" applyNumberFormat="1" applyBorder="1">
      <alignment vertical="center"/>
    </xf>
    <xf numFmtId="181" fontId="0" fillId="0" borderId="3" xfId="0" applyNumberFormat="1" applyBorder="1">
      <alignment vertical="center"/>
    </xf>
    <xf numFmtId="181" fontId="0" fillId="0" borderId="10" xfId="0" applyNumberFormat="1" applyBorder="1">
      <alignment vertical="center"/>
    </xf>
    <xf numFmtId="181" fontId="0" fillId="0" borderId="12" xfId="0" applyNumberFormat="1" applyBorder="1">
      <alignment vertical="center"/>
    </xf>
    <xf numFmtId="181" fontId="0" fillId="0" borderId="11" xfId="0" applyNumberFormat="1" applyBorder="1">
      <alignment vertical="center"/>
    </xf>
    <xf numFmtId="0" fontId="11" fillId="0" borderId="0" xfId="0" applyNumberFormat="1" applyFont="1">
      <alignment vertical="center"/>
    </xf>
    <xf numFmtId="0" fontId="11" fillId="0" borderId="1" xfId="0" applyNumberFormat="1" applyFont="1" applyBorder="1">
      <alignment vertical="center"/>
    </xf>
    <xf numFmtId="0" fontId="11" fillId="0" borderId="0" xfId="0" applyNumberFormat="1" applyFont="1" applyBorder="1">
      <alignment vertical="center"/>
    </xf>
    <xf numFmtId="181" fontId="11" fillId="0" borderId="0" xfId="0" applyNumberFormat="1" applyFont="1" applyBorder="1">
      <alignment vertical="center"/>
    </xf>
    <xf numFmtId="0" fontId="11" fillId="0" borderId="5" xfId="0" applyNumberFormat="1" applyFont="1" applyBorder="1">
      <alignment vertical="center"/>
    </xf>
    <xf numFmtId="181" fontId="11" fillId="0" borderId="12" xfId="0" applyNumberFormat="1" applyFont="1" applyBorder="1">
      <alignment vertical="center"/>
    </xf>
    <xf numFmtId="0" fontId="11" fillId="0" borderId="9" xfId="0" applyNumberFormat="1" applyFont="1" applyBorder="1" applyAlignment="1">
      <alignment horizontal="right" vertical="center"/>
    </xf>
    <xf numFmtId="181" fontId="11" fillId="0" borderId="11" xfId="0" applyNumberFormat="1" applyFont="1" applyBorder="1" applyAlignment="1">
      <alignment horizontal="right" vertical="center"/>
    </xf>
    <xf numFmtId="0" fontId="11" fillId="0" borderId="1" xfId="0" applyNumberFormat="1" applyFont="1" applyBorder="1" applyAlignment="1">
      <alignment horizontal="right" vertical="center"/>
    </xf>
    <xf numFmtId="181" fontId="11" fillId="0" borderId="1" xfId="0" applyNumberFormat="1" applyFont="1" applyBorder="1" applyAlignment="1">
      <alignment horizontal="right" vertical="center"/>
    </xf>
    <xf numFmtId="0" fontId="11" fillId="0" borderId="3" xfId="0" applyNumberFormat="1" applyFont="1" applyBorder="1">
      <alignment vertical="center"/>
    </xf>
    <xf numFmtId="0" fontId="11" fillId="0" borderId="8" xfId="0" applyNumberFormat="1" applyFont="1" applyBorder="1">
      <alignment vertical="center"/>
    </xf>
    <xf numFmtId="181" fontId="11" fillId="0" borderId="10" xfId="0" applyNumberFormat="1" applyFont="1" applyBorder="1">
      <alignment vertical="center"/>
    </xf>
    <xf numFmtId="181" fontId="11" fillId="0" borderId="3" xfId="0" applyNumberFormat="1" applyFont="1" applyBorder="1">
      <alignment vertical="center"/>
    </xf>
    <xf numFmtId="0" fontId="0" fillId="0" borderId="3" xfId="0" applyNumberFormat="1" applyBorder="1" applyAlignment="1">
      <alignment horizontal="right" vertical="center"/>
    </xf>
    <xf numFmtId="0" fontId="0" fillId="0" borderId="0" xfId="0" applyNumberFormat="1" applyBorder="1" applyAlignment="1">
      <alignment horizontal="right" vertical="center"/>
    </xf>
    <xf numFmtId="0" fontId="0" fillId="0" borderId="1" xfId="0" applyNumberFormat="1" applyBorder="1" applyAlignment="1">
      <alignment horizontal="right" vertical="center"/>
    </xf>
    <xf numFmtId="0" fontId="0" fillId="0" borderId="8" xfId="0" applyNumberFormat="1" applyBorder="1" applyAlignment="1">
      <alignment horizontal="right" vertical="center"/>
    </xf>
    <xf numFmtId="0" fontId="0" fillId="0" borderId="5" xfId="0" applyNumberFormat="1" applyBorder="1" applyAlignment="1">
      <alignment horizontal="right" vertical="center"/>
    </xf>
    <xf numFmtId="0" fontId="0" fillId="0" borderId="9" xfId="0" applyNumberFormat="1" applyBorder="1" applyAlignment="1">
      <alignment horizontal="right" vertical="center"/>
    </xf>
    <xf numFmtId="177" fontId="11" fillId="0" borderId="0" xfId="0" applyNumberFormat="1" applyFont="1" applyBorder="1">
      <alignment vertical="center"/>
    </xf>
    <xf numFmtId="177" fontId="11" fillId="0" borderId="0" xfId="0" applyNumberFormat="1" applyFont="1" applyFill="1" applyBorder="1">
      <alignment vertical="center"/>
    </xf>
    <xf numFmtId="177" fontId="11" fillId="0" borderId="2" xfId="0" applyNumberFormat="1" applyFont="1" applyFill="1" applyBorder="1">
      <alignment vertical="center"/>
    </xf>
    <xf numFmtId="177" fontId="0" fillId="0" borderId="15" xfId="0" applyNumberFormat="1" applyBorder="1" applyProtection="1">
      <alignment vertical="center"/>
      <protection locked="0"/>
    </xf>
    <xf numFmtId="0" fontId="11" fillId="0" borderId="0" xfId="0" applyFont="1" applyFill="1" applyBorder="1" applyAlignment="1">
      <alignment horizontal="right" vertical="center"/>
    </xf>
    <xf numFmtId="177" fontId="0" fillId="0" borderId="3" xfId="0" applyNumberFormat="1" applyBorder="1">
      <alignment vertical="center"/>
    </xf>
    <xf numFmtId="0" fontId="11" fillId="0" borderId="3" xfId="0" applyFont="1" applyBorder="1" applyAlignment="1">
      <alignment horizontal="right" vertical="center"/>
    </xf>
    <xf numFmtId="0" fontId="6" fillId="0" borderId="7" xfId="0" applyNumberFormat="1" applyFont="1" applyFill="1" applyBorder="1">
      <alignment vertical="center"/>
    </xf>
    <xf numFmtId="177" fontId="0" fillId="0" borderId="8" xfId="0" applyNumberFormat="1" applyBorder="1">
      <alignment vertical="center"/>
    </xf>
    <xf numFmtId="177" fontId="0" fillId="0" borderId="9" xfId="0" applyNumberFormat="1" applyBorder="1" applyAlignment="1">
      <alignment horizontal="right" vertical="center"/>
    </xf>
    <xf numFmtId="0" fontId="11" fillId="0" borderId="8" xfId="0" applyFont="1" applyBorder="1" applyAlignment="1">
      <alignment horizontal="right" vertical="center"/>
    </xf>
    <xf numFmtId="0" fontId="0" fillId="0" borderId="8" xfId="0" applyBorder="1">
      <alignment vertical="center"/>
    </xf>
    <xf numFmtId="0" fontId="11" fillId="0" borderId="13" xfId="0" applyFont="1" applyBorder="1">
      <alignment vertical="center"/>
    </xf>
    <xf numFmtId="0" fontId="11" fillId="0" borderId="0" xfId="0" applyFont="1" applyBorder="1" applyAlignment="1">
      <alignment vertical="center" wrapText="1"/>
    </xf>
    <xf numFmtId="0" fontId="11" fillId="0" borderId="0" xfId="0" applyFont="1" applyFill="1" applyBorder="1" applyAlignment="1">
      <alignment vertical="center" wrapText="1"/>
    </xf>
    <xf numFmtId="0" fontId="11" fillId="0" borderId="2" xfId="0" applyFont="1" applyFill="1"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7" xfId="0" applyFill="1" applyBorder="1" applyAlignment="1">
      <alignment vertical="center" wrapText="1"/>
    </xf>
    <xf numFmtId="0" fontId="0" fillId="0" borderId="19" xfId="0" applyBorder="1">
      <alignment vertical="center"/>
    </xf>
    <xf numFmtId="180" fontId="0" fillId="0" borderId="8" xfId="0" applyNumberFormat="1" applyBorder="1">
      <alignment vertical="center"/>
    </xf>
    <xf numFmtId="0" fontId="11" fillId="0" borderId="1" xfId="0" applyFont="1" applyBorder="1" applyAlignment="1">
      <alignment vertical="center" wrapText="1"/>
    </xf>
    <xf numFmtId="0" fontId="0" fillId="0" borderId="14" xfId="0" applyBorder="1" applyAlignment="1">
      <alignment vertical="center" wrapText="1"/>
    </xf>
    <xf numFmtId="0" fontId="11"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0" xfId="0" applyFont="1" applyBorder="1" applyAlignment="1">
      <alignment vertical="center"/>
    </xf>
    <xf numFmtId="0" fontId="11" fillId="0" borderId="1" xfId="0" applyFont="1" applyFill="1" applyBorder="1" applyAlignment="1">
      <alignment vertical="center" wrapText="1"/>
    </xf>
    <xf numFmtId="0" fontId="0" fillId="0" borderId="9" xfId="0" applyFill="1" applyBorder="1" applyAlignment="1">
      <alignment vertical="center" wrapText="1"/>
    </xf>
    <xf numFmtId="0" fontId="11" fillId="0" borderId="3" xfId="0" applyFont="1" applyBorder="1" applyAlignment="1">
      <alignment vertical="center"/>
    </xf>
    <xf numFmtId="0" fontId="11" fillId="0" borderId="3" xfId="0" applyFont="1" applyBorder="1" applyAlignment="1">
      <alignment vertical="center" wrapText="1"/>
    </xf>
    <xf numFmtId="0" fontId="11" fillId="0" borderId="2" xfId="0" applyFont="1"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4" xfId="0" applyFill="1" applyBorder="1" applyAlignment="1">
      <alignment vertical="center" wrapText="1"/>
    </xf>
    <xf numFmtId="0" fontId="11" fillId="0" borderId="19" xfId="0" applyFont="1" applyBorder="1" applyAlignment="1">
      <alignment horizontal="right" vertical="center"/>
    </xf>
    <xf numFmtId="0" fontId="0" fillId="0" borderId="5" xfId="0" applyNumberFormat="1" applyBorder="1" applyAlignment="1">
      <alignment horizontal="right" vertical="center"/>
    </xf>
    <xf numFmtId="0" fontId="11" fillId="0" borderId="0" xfId="0" applyFont="1" applyFill="1">
      <alignment vertical="center"/>
    </xf>
    <xf numFmtId="0" fontId="0" fillId="0" borderId="0" xfId="0" applyFill="1">
      <alignment vertical="center"/>
    </xf>
    <xf numFmtId="0" fontId="11" fillId="0" borderId="3" xfId="0" applyFont="1" applyFill="1" applyBorder="1">
      <alignment vertical="center"/>
    </xf>
    <xf numFmtId="0" fontId="11" fillId="0" borderId="8" xfId="0" applyFont="1" applyFill="1" applyBorder="1">
      <alignment vertical="center"/>
    </xf>
    <xf numFmtId="0" fontId="11" fillId="0" borderId="10" xfId="0" applyFont="1" applyFill="1" applyBorder="1">
      <alignment vertical="center"/>
    </xf>
    <xf numFmtId="177" fontId="11" fillId="0" borderId="0" xfId="0" applyNumberFormat="1" applyFont="1" applyFill="1">
      <alignment vertical="center"/>
    </xf>
    <xf numFmtId="0" fontId="11" fillId="0" borderId="1" xfId="0" applyFont="1" applyFill="1" applyBorder="1">
      <alignment vertical="center"/>
    </xf>
    <xf numFmtId="0" fontId="11" fillId="0" borderId="9" xfId="0" applyFont="1" applyFill="1" applyBorder="1" applyAlignment="1">
      <alignment horizontal="right" vertical="center"/>
    </xf>
    <xf numFmtId="0" fontId="11" fillId="0" borderId="11" xfId="0" applyFont="1" applyFill="1" applyBorder="1" applyAlignment="1">
      <alignment horizontal="right" vertical="center"/>
    </xf>
    <xf numFmtId="0" fontId="11" fillId="0" borderId="1" xfId="0" applyFont="1" applyFill="1" applyBorder="1" applyAlignment="1">
      <alignment horizontal="right" vertical="center"/>
    </xf>
    <xf numFmtId="177" fontId="0" fillId="0" borderId="0" xfId="0" applyNumberFormat="1" applyFill="1">
      <alignment vertical="center"/>
    </xf>
    <xf numFmtId="0" fontId="0" fillId="0" borderId="5" xfId="0" applyNumberFormat="1" applyFill="1" applyBorder="1">
      <alignment vertical="center"/>
    </xf>
    <xf numFmtId="177" fontId="0" fillId="0" borderId="12" xfId="0" applyNumberFormat="1" applyFill="1" applyBorder="1">
      <alignment vertical="center"/>
    </xf>
    <xf numFmtId="0" fontId="0" fillId="0" borderId="5" xfId="0" applyFill="1" applyBorder="1">
      <alignment vertical="center"/>
    </xf>
    <xf numFmtId="0" fontId="0" fillId="0" borderId="9" xfId="0" applyNumberFormat="1" applyFill="1" applyBorder="1">
      <alignment vertical="center"/>
    </xf>
    <xf numFmtId="177" fontId="0" fillId="0" borderId="11" xfId="0" applyNumberFormat="1" applyFill="1" applyBorder="1">
      <alignment vertical="center"/>
    </xf>
    <xf numFmtId="0" fontId="11" fillId="0" borderId="2" xfId="0" applyFont="1" applyFill="1" applyBorder="1">
      <alignment vertical="center"/>
    </xf>
    <xf numFmtId="0" fontId="0" fillId="0" borderId="4" xfId="0" applyFill="1" applyBorder="1">
      <alignment vertical="center"/>
    </xf>
    <xf numFmtId="177" fontId="0" fillId="0" borderId="13" xfId="0" applyNumberFormat="1" applyFill="1" applyBorder="1">
      <alignment vertical="center"/>
    </xf>
    <xf numFmtId="0" fontId="0" fillId="0" borderId="2" xfId="0" applyFill="1" applyBorder="1">
      <alignment vertical="center"/>
    </xf>
    <xf numFmtId="177" fontId="0" fillId="0" borderId="2" xfId="0" applyNumberFormat="1" applyFill="1" applyBorder="1">
      <alignment vertical="center"/>
    </xf>
    <xf numFmtId="177" fontId="0" fillId="0" borderId="0" xfId="0" applyNumberFormat="1" applyFill="1" applyBorder="1">
      <alignment vertical="center"/>
    </xf>
    <xf numFmtId="0" fontId="11" fillId="0" borderId="6" xfId="0" applyFont="1" applyFill="1" applyBorder="1" applyAlignment="1">
      <alignment horizontal="right" vertical="center"/>
    </xf>
    <xf numFmtId="179" fontId="11" fillId="0" borderId="0" xfId="0" applyNumberFormat="1" applyFont="1" applyFill="1">
      <alignment vertical="center"/>
    </xf>
    <xf numFmtId="0" fontId="0" fillId="0" borderId="7" xfId="0" applyNumberFormat="1" applyFill="1" applyBorder="1">
      <alignment vertical="center"/>
    </xf>
    <xf numFmtId="179" fontId="0" fillId="0" borderId="0" xfId="0" applyNumberFormat="1" applyFill="1">
      <alignment vertical="center"/>
    </xf>
    <xf numFmtId="0" fontId="0" fillId="0" borderId="6" xfId="0" applyFill="1" applyBorder="1">
      <alignment vertical="center"/>
    </xf>
    <xf numFmtId="56" fontId="11" fillId="0" borderId="0" xfId="0" applyNumberFormat="1" applyFont="1">
      <alignment vertical="center"/>
    </xf>
    <xf numFmtId="0" fontId="14" fillId="0" borderId="0" xfId="0" applyFont="1">
      <alignment vertical="center"/>
    </xf>
    <xf numFmtId="56" fontId="11" fillId="0" borderId="0" xfId="0" applyNumberFormat="1" applyFont="1" applyBorder="1">
      <alignment vertical="center"/>
    </xf>
    <xf numFmtId="0" fontId="14" fillId="0" borderId="0" xfId="0" applyFont="1" applyBorder="1">
      <alignment vertical="center"/>
    </xf>
    <xf numFmtId="56" fontId="11" fillId="0" borderId="1" xfId="0" applyNumberFormat="1" applyFont="1" applyBorder="1">
      <alignment vertical="center"/>
    </xf>
    <xf numFmtId="0" fontId="14" fillId="0" borderId="1" xfId="0" applyFont="1" applyBorder="1">
      <alignment vertical="center"/>
    </xf>
    <xf numFmtId="0" fontId="11" fillId="0" borderId="2" xfId="0" applyNumberFormat="1" applyFont="1" applyBorder="1">
      <alignment vertical="center"/>
    </xf>
    <xf numFmtId="0" fontId="0" fillId="0" borderId="2" xfId="0" applyNumberFormat="1" applyBorder="1">
      <alignment vertical="center"/>
    </xf>
    <xf numFmtId="0" fontId="0" fillId="0" borderId="4" xfId="0" applyNumberFormat="1" applyBorder="1">
      <alignment vertical="center"/>
    </xf>
    <xf numFmtId="181" fontId="0" fillId="0" borderId="13" xfId="0" applyNumberFormat="1" applyBorder="1">
      <alignment vertical="center"/>
    </xf>
    <xf numFmtId="181" fontId="0" fillId="0" borderId="2" xfId="0" applyNumberFormat="1" applyBorder="1">
      <alignment vertical="center"/>
    </xf>
    <xf numFmtId="0" fontId="0" fillId="0" borderId="12" xfId="0" applyNumberFormat="1" applyBorder="1" applyAlignment="1">
      <alignment horizontal="right" vertical="center"/>
    </xf>
    <xf numFmtId="0" fontId="0" fillId="0" borderId="10" xfId="0" applyNumberFormat="1" applyBorder="1" applyAlignment="1">
      <alignment horizontal="right" vertical="center"/>
    </xf>
    <xf numFmtId="181" fontId="0" fillId="0" borderId="0" xfId="0" applyNumberFormat="1" applyFill="1" applyBorder="1">
      <alignment vertical="center"/>
    </xf>
    <xf numFmtId="181" fontId="0" fillId="0" borderId="0" xfId="0" applyNumberFormat="1" applyAlignment="1">
      <alignment horizontal="right" vertical="center"/>
    </xf>
    <xf numFmtId="0" fontId="3" fillId="0" borderId="14" xfId="0" applyNumberFormat="1" applyFont="1" applyFill="1" applyBorder="1">
      <alignment vertical="center"/>
    </xf>
    <xf numFmtId="177" fontId="0" fillId="0" borderId="1" xfId="0" applyNumberFormat="1" applyFill="1" applyBorder="1">
      <alignment vertical="center"/>
    </xf>
    <xf numFmtId="0" fontId="12" fillId="0" borderId="0" xfId="0" applyFont="1" applyFill="1">
      <alignment vertical="center"/>
    </xf>
    <xf numFmtId="0" fontId="0" fillId="0" borderId="10" xfId="0" applyFill="1" applyBorder="1">
      <alignment vertical="center"/>
    </xf>
    <xf numFmtId="0" fontId="0" fillId="0" borderId="3" xfId="0" applyFill="1" applyBorder="1">
      <alignment vertical="center"/>
    </xf>
    <xf numFmtId="0" fontId="11" fillId="0" borderId="15" xfId="0" applyFont="1" applyFill="1" applyBorder="1">
      <alignment vertical="center"/>
    </xf>
    <xf numFmtId="177" fontId="0" fillId="0" borderId="15" xfId="0" applyNumberFormat="1" applyFill="1" applyBorder="1">
      <alignment vertical="center"/>
    </xf>
    <xf numFmtId="177" fontId="0" fillId="0" borderId="17" xfId="0" applyNumberFormat="1" applyFill="1" applyBorder="1">
      <alignment vertical="center"/>
    </xf>
    <xf numFmtId="0" fontId="0" fillId="0" borderId="14" xfId="0" applyFill="1" applyBorder="1">
      <alignment vertical="center"/>
    </xf>
    <xf numFmtId="0" fontId="0" fillId="0" borderId="17" xfId="0" applyFill="1" applyBorder="1">
      <alignment vertical="center"/>
    </xf>
    <xf numFmtId="0" fontId="0" fillId="0" borderId="0" xfId="0" applyFill="1" applyAlignment="1">
      <alignment horizontal="left" vertical="center" indent="1"/>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11" fillId="0" borderId="4" xfId="0" applyFont="1" applyFill="1" applyBorder="1" applyAlignment="1">
      <alignment horizontal="right" vertical="center"/>
    </xf>
    <xf numFmtId="0" fontId="0" fillId="0" borderId="5" xfId="0" applyFill="1" applyBorder="1" applyAlignment="1">
      <alignment horizontal="right" vertical="center"/>
    </xf>
    <xf numFmtId="0" fontId="0" fillId="0" borderId="9" xfId="0" applyFill="1" applyBorder="1" applyAlignment="1">
      <alignment horizontal="right" vertical="center"/>
    </xf>
    <xf numFmtId="0" fontId="11" fillId="0" borderId="1" xfId="0" applyFont="1" applyFill="1" applyBorder="1" applyAlignment="1">
      <alignment horizontal="left" vertical="center"/>
    </xf>
    <xf numFmtId="0" fontId="0" fillId="0" borderId="0" xfId="0" applyFill="1" applyAlignment="1">
      <alignment horizontal="left" vertical="center"/>
    </xf>
    <xf numFmtId="0" fontId="11" fillId="0" borderId="0" xfId="0" applyFont="1" applyFill="1" applyAlignment="1">
      <alignment horizontal="right" vertical="center"/>
    </xf>
    <xf numFmtId="0" fontId="0" fillId="0" borderId="19" xfId="0" applyNumberFormat="1" applyFill="1" applyBorder="1">
      <alignment vertical="center"/>
    </xf>
    <xf numFmtId="0" fontId="0" fillId="0" borderId="14" xfId="0" applyNumberFormat="1" applyFill="1" applyBorder="1">
      <alignment vertical="center"/>
    </xf>
    <xf numFmtId="0" fontId="11" fillId="0" borderId="0" xfId="0" applyFont="1" applyFill="1" applyAlignment="1">
      <alignment horizontal="left" vertical="center" indent="1"/>
    </xf>
    <xf numFmtId="0" fontId="11" fillId="0" borderId="0" xfId="0" applyFont="1" applyFill="1" applyAlignment="1">
      <alignment horizontal="right" vertical="center" indent="1"/>
    </xf>
    <xf numFmtId="0" fontId="0" fillId="0" borderId="9" xfId="0" applyFill="1" applyBorder="1">
      <alignment vertical="center"/>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11" fillId="0" borderId="12" xfId="0" applyFont="1" applyBorder="1" applyAlignment="1">
      <alignment horizontal="left" vertical="center"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Fill="1" applyAlignment="1">
      <alignment horizontal="left" vertical="top" wrapText="1"/>
    </xf>
    <xf numFmtId="0" fontId="11" fillId="0" borderId="1" xfId="0" applyFont="1" applyFill="1" applyBorder="1" applyAlignment="1">
      <alignment horizontal="left" vertical="top" wrapText="1"/>
    </xf>
    <xf numFmtId="181" fontId="0" fillId="0" borderId="0" xfId="0" applyNumberFormat="1" applyBorder="1" applyAlignment="1">
      <alignment horizontal="center" vertical="center"/>
    </xf>
    <xf numFmtId="181" fontId="0" fillId="0" borderId="1" xfId="0" applyNumberFormat="1" applyBorder="1" applyAlignment="1">
      <alignment horizontal="center" vertical="center"/>
    </xf>
    <xf numFmtId="181" fontId="0" fillId="0" borderId="12" xfId="0" applyNumberFormat="1" applyBorder="1" applyAlignment="1">
      <alignment horizontal="center" vertical="center"/>
    </xf>
    <xf numFmtId="181" fontId="0" fillId="0" borderId="11" xfId="0" applyNumberFormat="1" applyBorder="1" applyAlignment="1">
      <alignment horizontal="center" vertical="center"/>
    </xf>
    <xf numFmtId="0" fontId="0" fillId="0" borderId="5" xfId="0" applyNumberFormat="1" applyBorder="1" applyAlignment="1">
      <alignment vertical="center"/>
    </xf>
    <xf numFmtId="0" fontId="0" fillId="0" borderId="8" xfId="0" applyNumberFormat="1" applyBorder="1" applyAlignment="1">
      <alignment vertical="center"/>
    </xf>
    <xf numFmtId="181" fontId="0" fillId="0" borderId="3" xfId="0" applyNumberFormat="1" applyBorder="1" applyAlignment="1">
      <alignment horizontal="center" vertical="center"/>
    </xf>
    <xf numFmtId="0" fontId="0" fillId="0" borderId="9" xfId="0" applyNumberFormat="1" applyBorder="1" applyAlignment="1">
      <alignment vertical="center"/>
    </xf>
    <xf numFmtId="181" fontId="0" fillId="0" borderId="10" xfId="0" applyNumberFormat="1" applyBorder="1" applyAlignment="1">
      <alignment horizontal="center" vertical="center"/>
    </xf>
    <xf numFmtId="0" fontId="0" fillId="0" borderId="5" xfId="0" applyNumberFormat="1" applyBorder="1" applyAlignment="1">
      <alignment horizontal="center" vertical="center"/>
    </xf>
    <xf numFmtId="0" fontId="0" fillId="0" borderId="9" xfId="0" applyNumberFormat="1" applyBorder="1" applyAlignment="1">
      <alignment horizontal="center" vertical="center"/>
    </xf>
    <xf numFmtId="0" fontId="0" fillId="0" borderId="5" xfId="0" applyNumberFormat="1" applyBorder="1" applyAlignment="1">
      <alignment horizontal="right" vertical="center"/>
    </xf>
    <xf numFmtId="0" fontId="0" fillId="0" borderId="9" xfId="0" applyNumberFormat="1" applyBorder="1" applyAlignment="1">
      <alignment horizontal="right" vertical="center"/>
    </xf>
    <xf numFmtId="0" fontId="0" fillId="0" borderId="8" xfId="0" applyNumberFormat="1" applyBorder="1" applyAlignment="1">
      <alignment horizontal="right" vertical="center"/>
    </xf>
    <xf numFmtId="0" fontId="11" fillId="0" borderId="0"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5" xfId="0" applyNumberFormat="1" applyFont="1" applyBorder="1" applyAlignment="1">
      <alignment horizontal="left" vertical="top" wrapText="1"/>
    </xf>
    <xf numFmtId="0" fontId="11" fillId="0" borderId="12" xfId="0" applyNumberFormat="1" applyFont="1" applyBorder="1" applyAlignment="1">
      <alignment horizontal="left" vertical="top" wrapText="1"/>
    </xf>
    <xf numFmtId="0" fontId="11" fillId="0" borderId="3" xfId="0" applyNumberFormat="1" applyFont="1" applyBorder="1" applyAlignment="1">
      <alignment horizontal="left" vertical="center" wrapText="1"/>
    </xf>
    <xf numFmtId="0" fontId="11" fillId="0" borderId="10" xfId="0" applyNumberFormat="1" applyFont="1" applyBorder="1" applyAlignment="1">
      <alignment horizontal="left" vertical="center" wrapText="1"/>
    </xf>
    <xf numFmtId="55" fontId="11" fillId="0" borderId="0" xfId="0" applyNumberFormat="1" applyFont="1" applyAlignment="1">
      <alignment horizontal="lef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F18"/>
  <sheetViews>
    <sheetView tabSelected="1" zoomScale="80" zoomScaleNormal="80" workbookViewId="0"/>
  </sheetViews>
  <sheetFormatPr defaultRowHeight="13.5"/>
  <cols>
    <col min="1" max="1" width="9" customWidth="1"/>
    <col min="2" max="3" width="9" style="34" customWidth="1"/>
    <col min="8" max="8" width="21.5" bestFit="1" customWidth="1"/>
    <col min="9" max="10" width="9" customWidth="1"/>
  </cols>
  <sheetData>
    <row r="1" spans="1:6" ht="24">
      <c r="A1" s="31" t="s">
        <v>650</v>
      </c>
      <c r="B1" s="32" t="s">
        <v>651</v>
      </c>
      <c r="C1" s="32"/>
    </row>
    <row r="2" spans="1:6" ht="18" customHeight="1">
      <c r="B2" s="33" t="s">
        <v>652</v>
      </c>
      <c r="C2" s="33"/>
    </row>
    <row r="3" spans="1:6" ht="18" customHeight="1"/>
    <row r="4" spans="1:6" ht="18" customHeight="1">
      <c r="B4" s="35" t="s">
        <v>0</v>
      </c>
      <c r="C4" s="35"/>
    </row>
    <row r="5" spans="1:6" s="34" customFormat="1" ht="18" customHeight="1">
      <c r="B5" s="37"/>
      <c r="C5" s="37"/>
      <c r="D5" s="37"/>
      <c r="E5" s="42" t="s">
        <v>23</v>
      </c>
      <c r="F5" s="36" t="s">
        <v>24</v>
      </c>
    </row>
    <row r="6" spans="1:6" ht="18" customHeight="1">
      <c r="B6" s="35" t="s">
        <v>1</v>
      </c>
      <c r="C6" s="35"/>
      <c r="D6" s="35"/>
      <c r="E6" s="43">
        <v>63</v>
      </c>
      <c r="F6" s="5">
        <v>54.8</v>
      </c>
    </row>
    <row r="7" spans="1:6" ht="18" customHeight="1">
      <c r="B7" s="35" t="s">
        <v>3</v>
      </c>
      <c r="C7" s="35"/>
      <c r="D7" s="35"/>
      <c r="E7" s="43">
        <v>52</v>
      </c>
      <c r="F7" s="5">
        <v>45.2</v>
      </c>
    </row>
    <row r="8" spans="1:6" ht="18" customHeight="1">
      <c r="B8" s="37" t="s">
        <v>2</v>
      </c>
      <c r="C8" s="37"/>
      <c r="D8" s="37"/>
      <c r="E8" s="44">
        <v>115</v>
      </c>
      <c r="F8" s="38">
        <v>100</v>
      </c>
    </row>
    <row r="9" spans="1:6" ht="18" customHeight="1">
      <c r="B9" s="35"/>
      <c r="C9" s="35"/>
    </row>
    <row r="10" spans="1:6" ht="18" customHeight="1">
      <c r="B10" s="35"/>
      <c r="C10" s="35"/>
    </row>
    <row r="11" spans="1:6" ht="18" customHeight="1">
      <c r="B11" s="35" t="s">
        <v>18</v>
      </c>
      <c r="C11" s="35"/>
    </row>
    <row r="12" spans="1:6" s="34" customFormat="1" ht="18" customHeight="1">
      <c r="B12" s="36"/>
      <c r="C12" s="36"/>
      <c r="D12" s="42" t="s">
        <v>23</v>
      </c>
      <c r="E12" s="36" t="s">
        <v>24</v>
      </c>
    </row>
    <row r="13" spans="1:6" ht="18" customHeight="1">
      <c r="B13" s="35" t="s">
        <v>5</v>
      </c>
      <c r="C13" s="35"/>
      <c r="D13" s="43">
        <v>1</v>
      </c>
      <c r="E13" s="5">
        <v>1.88679245283019</v>
      </c>
    </row>
    <row r="14" spans="1:6" ht="18" customHeight="1">
      <c r="B14" s="35" t="s">
        <v>7</v>
      </c>
      <c r="C14" s="35"/>
      <c r="D14" s="43">
        <v>8</v>
      </c>
      <c r="E14" s="5">
        <v>15.094339622641501</v>
      </c>
    </row>
    <row r="15" spans="1:6" ht="18" customHeight="1">
      <c r="B15" s="35" t="s">
        <v>8</v>
      </c>
      <c r="C15" s="35"/>
      <c r="D15" s="43">
        <v>42</v>
      </c>
      <c r="E15" s="5">
        <v>81.132075471698101</v>
      </c>
    </row>
    <row r="16" spans="1:6" ht="18" customHeight="1">
      <c r="B16" s="35" t="s">
        <v>9</v>
      </c>
      <c r="C16" s="35"/>
      <c r="D16" s="43">
        <v>1</v>
      </c>
      <c r="E16" s="5">
        <v>1.88679245283019</v>
      </c>
    </row>
    <row r="17" spans="2:5" ht="18" customHeight="1">
      <c r="B17" s="37" t="s">
        <v>2</v>
      </c>
      <c r="C17" s="37"/>
      <c r="D17" s="44">
        <v>52</v>
      </c>
      <c r="E17" s="38">
        <v>100</v>
      </c>
    </row>
    <row r="18" spans="2:5" ht="18" customHeight="1"/>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&amp;L&amp;"HG丸ｺﾞｼｯｸM-PRO,標準"&amp;10障害者の日常・経済活動調査
　発達障害者編
　単純集計表（本人）　/　表紙</oddHeader>
    <oddFooter>&amp;C&amp;"HG丸ｺﾞｼｯｸM-PRO,標準"&amp;10&amp;P / &amp;N ページ　(表紙)</oddFooter>
  </headerFooter>
</worksheet>
</file>

<file path=xl/worksheets/sheet10.xml><?xml version="1.0" encoding="utf-8"?>
<worksheet xmlns="http://schemas.openxmlformats.org/spreadsheetml/2006/main" xmlns:r="http://schemas.openxmlformats.org/officeDocument/2006/relationships">
  <sheetPr>
    <tabColor rgb="FF00B050"/>
  </sheetPr>
  <dimension ref="A1:AP155"/>
  <sheetViews>
    <sheetView zoomScale="80" zoomScaleNormal="80" workbookViewId="0"/>
  </sheetViews>
  <sheetFormatPr defaultRowHeight="13.5"/>
  <cols>
    <col min="1" max="2" width="9" style="35"/>
    <col min="3" max="3" width="4.625" style="35" customWidth="1"/>
    <col min="6" max="6" width="4.625" style="3" customWidth="1"/>
    <col min="7" max="8" width="9" style="35"/>
    <col min="9" max="9" width="4.625" style="35" customWidth="1"/>
    <col min="12" max="12" width="9" style="3"/>
    <col min="14" max="14" width="9" style="3"/>
    <col min="18" max="18" width="9" style="3"/>
    <col min="22" max="22" width="9" style="3"/>
    <col min="26" max="26" width="9" style="3"/>
    <col min="30" max="30" width="9" style="3"/>
    <col min="34" max="34" width="9" style="3"/>
    <col min="38" max="38" width="9" style="3"/>
    <col min="42" max="42" width="9" style="3"/>
  </cols>
  <sheetData>
    <row r="1" spans="1:12" ht="18" customHeight="1">
      <c r="A1" s="35" t="s">
        <v>586</v>
      </c>
    </row>
    <row r="3" spans="1:12">
      <c r="A3" s="35" t="s">
        <v>434</v>
      </c>
      <c r="G3" s="246" t="s">
        <v>435</v>
      </c>
      <c r="H3" s="246"/>
      <c r="I3" s="246"/>
      <c r="J3" s="246"/>
      <c r="K3" s="246"/>
    </row>
    <row r="4" spans="1:12">
      <c r="G4" s="247"/>
      <c r="H4" s="247"/>
      <c r="I4" s="247"/>
      <c r="J4" s="247"/>
      <c r="K4" s="247"/>
    </row>
    <row r="5" spans="1:12" s="46" customFormat="1" ht="18" customHeight="1">
      <c r="A5" s="36"/>
      <c r="B5" s="36"/>
      <c r="C5" s="36"/>
      <c r="D5" s="42" t="s">
        <v>23</v>
      </c>
      <c r="E5" s="36" t="s">
        <v>24</v>
      </c>
      <c r="F5" s="73"/>
      <c r="G5" s="36"/>
      <c r="H5" s="36"/>
      <c r="I5" s="36"/>
      <c r="J5" s="42" t="s">
        <v>23</v>
      </c>
      <c r="K5" s="36" t="s">
        <v>24</v>
      </c>
      <c r="L5" s="73"/>
    </row>
    <row r="6" spans="1:12" ht="18" customHeight="1">
      <c r="A6" s="35" t="s">
        <v>190</v>
      </c>
      <c r="D6" s="67">
        <v>7</v>
      </c>
      <c r="E6" s="4">
        <f>D6/115*100</f>
        <v>6.0869565217391308</v>
      </c>
      <c r="G6" s="47" t="s">
        <v>190</v>
      </c>
      <c r="H6" s="47"/>
      <c r="I6" s="47"/>
      <c r="J6" s="67">
        <v>10</v>
      </c>
      <c r="K6" s="4">
        <f>J6/115*100</f>
        <v>8.695652173913043</v>
      </c>
    </row>
    <row r="7" spans="1:12" ht="18" customHeight="1">
      <c r="A7" s="35" t="s">
        <v>185</v>
      </c>
      <c r="D7" s="67">
        <v>15</v>
      </c>
      <c r="E7" s="4">
        <f t="shared" ref="E7:E13" si="0">D7/115*100</f>
        <v>13.043478260869565</v>
      </c>
      <c r="G7" s="47" t="s">
        <v>185</v>
      </c>
      <c r="H7" s="47"/>
      <c r="I7" s="47"/>
      <c r="J7" s="67">
        <v>10</v>
      </c>
      <c r="K7" s="4">
        <f t="shared" ref="K7:K13" si="1">J7/115*100</f>
        <v>8.695652173913043</v>
      </c>
    </row>
    <row r="8" spans="1:12" ht="18" customHeight="1">
      <c r="A8" s="35" t="s">
        <v>186</v>
      </c>
      <c r="D8" s="67">
        <v>14</v>
      </c>
      <c r="E8" s="4">
        <f t="shared" si="0"/>
        <v>12.173913043478262</v>
      </c>
      <c r="G8" s="35" t="s">
        <v>186</v>
      </c>
      <c r="J8" s="67">
        <v>13</v>
      </c>
      <c r="K8" s="4">
        <f t="shared" si="1"/>
        <v>11.304347826086957</v>
      </c>
    </row>
    <row r="9" spans="1:12" ht="18" customHeight="1">
      <c r="A9" s="35" t="s">
        <v>187</v>
      </c>
      <c r="D9" s="67">
        <v>19</v>
      </c>
      <c r="E9" s="4">
        <f t="shared" si="0"/>
        <v>16.521739130434781</v>
      </c>
      <c r="G9" s="35" t="s">
        <v>187</v>
      </c>
      <c r="J9" s="67">
        <v>15</v>
      </c>
      <c r="K9" s="4">
        <f t="shared" si="1"/>
        <v>13.043478260869565</v>
      </c>
    </row>
    <row r="10" spans="1:12" ht="18" customHeight="1">
      <c r="A10" s="35" t="s">
        <v>188</v>
      </c>
      <c r="D10" s="67">
        <v>16</v>
      </c>
      <c r="E10" s="4">
        <f t="shared" si="0"/>
        <v>13.913043478260869</v>
      </c>
      <c r="G10" s="35" t="s">
        <v>188</v>
      </c>
      <c r="J10" s="67">
        <v>16</v>
      </c>
      <c r="K10" s="4">
        <f t="shared" si="1"/>
        <v>13.913043478260869</v>
      </c>
    </row>
    <row r="11" spans="1:12" ht="18" customHeight="1">
      <c r="A11" s="35" t="s">
        <v>189</v>
      </c>
      <c r="D11" s="67">
        <v>14</v>
      </c>
      <c r="E11" s="4">
        <f t="shared" si="0"/>
        <v>12.173913043478262</v>
      </c>
      <c r="G11" s="35" t="s">
        <v>189</v>
      </c>
      <c r="J11" s="67">
        <v>15</v>
      </c>
      <c r="K11" s="4">
        <f t="shared" si="1"/>
        <v>13.043478260869565</v>
      </c>
    </row>
    <row r="12" spans="1:12" ht="18" customHeight="1">
      <c r="A12" s="35" t="s">
        <v>191</v>
      </c>
      <c r="D12" s="67">
        <v>11</v>
      </c>
      <c r="E12" s="4">
        <f t="shared" si="0"/>
        <v>9.5652173913043477</v>
      </c>
      <c r="G12" s="35" t="s">
        <v>191</v>
      </c>
      <c r="J12" s="67">
        <v>17</v>
      </c>
      <c r="K12" s="4">
        <f t="shared" si="1"/>
        <v>14.782608695652174</v>
      </c>
    </row>
    <row r="13" spans="1:12" ht="18" customHeight="1">
      <c r="A13" s="35" t="s">
        <v>22</v>
      </c>
      <c r="D13" s="67">
        <v>19</v>
      </c>
      <c r="E13" s="4">
        <f t="shared" si="0"/>
        <v>16.521739130434781</v>
      </c>
      <c r="G13" s="35" t="s">
        <v>22</v>
      </c>
      <c r="J13" s="67">
        <v>19</v>
      </c>
      <c r="K13" s="4">
        <f t="shared" si="1"/>
        <v>16.521739130434781</v>
      </c>
    </row>
    <row r="14" spans="1:12" ht="18" customHeight="1">
      <c r="A14" s="37" t="s">
        <v>2</v>
      </c>
      <c r="B14" s="37"/>
      <c r="C14" s="37"/>
      <c r="D14" s="44">
        <v>115</v>
      </c>
      <c r="E14" s="23">
        <v>100</v>
      </c>
      <c r="G14" s="37" t="s">
        <v>2</v>
      </c>
      <c r="H14" s="37"/>
      <c r="I14" s="37"/>
      <c r="J14" s="44">
        <v>115</v>
      </c>
      <c r="K14" s="23">
        <v>100</v>
      </c>
    </row>
    <row r="17" spans="1:11">
      <c r="A17" s="248" t="s">
        <v>436</v>
      </c>
      <c r="B17" s="248"/>
      <c r="C17" s="248"/>
      <c r="D17" s="248"/>
      <c r="E17" s="248"/>
      <c r="G17" s="248" t="s">
        <v>437</v>
      </c>
      <c r="H17" s="248"/>
      <c r="I17" s="248"/>
      <c r="J17" s="248"/>
      <c r="K17" s="248"/>
    </row>
    <row r="18" spans="1:11">
      <c r="A18" s="249"/>
      <c r="B18" s="249"/>
      <c r="C18" s="249"/>
      <c r="D18" s="249"/>
      <c r="E18" s="249"/>
      <c r="G18" s="249"/>
      <c r="H18" s="249"/>
      <c r="I18" s="249"/>
      <c r="J18" s="249"/>
      <c r="K18" s="249"/>
    </row>
    <row r="19" spans="1:11" ht="18" customHeight="1">
      <c r="A19" s="36"/>
      <c r="B19" s="36"/>
      <c r="C19" s="36"/>
      <c r="D19" s="42" t="s">
        <v>23</v>
      </c>
      <c r="E19" s="36" t="s">
        <v>24</v>
      </c>
      <c r="F19" s="73"/>
      <c r="G19" s="36"/>
      <c r="H19" s="36"/>
      <c r="I19" s="36"/>
      <c r="J19" s="42" t="s">
        <v>23</v>
      </c>
      <c r="K19" s="36" t="s">
        <v>24</v>
      </c>
    </row>
    <row r="20" spans="1:11" ht="18" customHeight="1">
      <c r="A20" s="35" t="s">
        <v>190</v>
      </c>
      <c r="D20" s="67">
        <v>16</v>
      </c>
      <c r="E20" s="4">
        <f>D20/115*100</f>
        <v>13.913043478260869</v>
      </c>
      <c r="G20" s="35" t="s">
        <v>190</v>
      </c>
      <c r="J20" s="67">
        <v>3</v>
      </c>
      <c r="K20" s="4">
        <f>J20/115*100</f>
        <v>2.6086956521739131</v>
      </c>
    </row>
    <row r="21" spans="1:11" ht="18" customHeight="1">
      <c r="A21" s="35" t="s">
        <v>185</v>
      </c>
      <c r="D21" s="67">
        <v>20</v>
      </c>
      <c r="E21" s="4">
        <f t="shared" ref="E21:E27" si="2">D21/115*100</f>
        <v>17.391304347826086</v>
      </c>
      <c r="G21" s="35" t="s">
        <v>185</v>
      </c>
      <c r="J21" s="67">
        <v>8</v>
      </c>
      <c r="K21" s="4">
        <f t="shared" ref="K21:K27" si="3">J21/115*100</f>
        <v>6.9565217391304346</v>
      </c>
    </row>
    <row r="22" spans="1:11" ht="18" customHeight="1">
      <c r="A22" s="35" t="s">
        <v>186</v>
      </c>
      <c r="D22" s="67">
        <v>29</v>
      </c>
      <c r="E22" s="4">
        <f t="shared" si="2"/>
        <v>25.217391304347824</v>
      </c>
      <c r="G22" s="35" t="s">
        <v>186</v>
      </c>
      <c r="J22" s="67">
        <v>7</v>
      </c>
      <c r="K22" s="4">
        <f t="shared" si="3"/>
        <v>6.0869565217391308</v>
      </c>
    </row>
    <row r="23" spans="1:11" ht="18" customHeight="1">
      <c r="A23" s="35" t="s">
        <v>187</v>
      </c>
      <c r="D23" s="67">
        <v>12</v>
      </c>
      <c r="E23" s="4">
        <f t="shared" si="2"/>
        <v>10.434782608695652</v>
      </c>
      <c r="G23" s="35" t="s">
        <v>187</v>
      </c>
      <c r="J23" s="67">
        <v>15</v>
      </c>
      <c r="K23" s="4">
        <f t="shared" si="3"/>
        <v>13.043478260869565</v>
      </c>
    </row>
    <row r="24" spans="1:11" ht="18" customHeight="1">
      <c r="A24" s="35" t="s">
        <v>188</v>
      </c>
      <c r="D24" s="67">
        <v>4</v>
      </c>
      <c r="E24" s="4">
        <f t="shared" si="2"/>
        <v>3.4782608695652173</v>
      </c>
      <c r="G24" s="35" t="s">
        <v>188</v>
      </c>
      <c r="J24" s="67">
        <v>11</v>
      </c>
      <c r="K24" s="4">
        <f t="shared" si="3"/>
        <v>9.5652173913043477</v>
      </c>
    </row>
    <row r="25" spans="1:11" ht="18" customHeight="1">
      <c r="A25" s="35" t="s">
        <v>189</v>
      </c>
      <c r="D25" s="67">
        <v>10</v>
      </c>
      <c r="E25" s="4">
        <f t="shared" si="2"/>
        <v>8.695652173913043</v>
      </c>
      <c r="G25" s="35" t="s">
        <v>189</v>
      </c>
      <c r="J25" s="67">
        <v>22</v>
      </c>
      <c r="K25" s="4">
        <f t="shared" si="3"/>
        <v>19.130434782608695</v>
      </c>
    </row>
    <row r="26" spans="1:11" ht="18" customHeight="1">
      <c r="A26" s="35" t="s">
        <v>191</v>
      </c>
      <c r="D26" s="67">
        <v>5</v>
      </c>
      <c r="E26" s="4">
        <f t="shared" si="2"/>
        <v>4.3478260869565215</v>
      </c>
      <c r="G26" s="35" t="s">
        <v>191</v>
      </c>
      <c r="J26" s="67">
        <v>30</v>
      </c>
      <c r="K26" s="4">
        <f t="shared" si="3"/>
        <v>26.086956521739129</v>
      </c>
    </row>
    <row r="27" spans="1:11" ht="18" customHeight="1">
      <c r="A27" s="35" t="s">
        <v>22</v>
      </c>
      <c r="D27" s="67">
        <v>19</v>
      </c>
      <c r="E27" s="4">
        <f t="shared" si="2"/>
        <v>16.521739130434781</v>
      </c>
      <c r="G27" s="35" t="s">
        <v>22</v>
      </c>
      <c r="J27" s="67">
        <v>19</v>
      </c>
      <c r="K27" s="4">
        <f t="shared" si="3"/>
        <v>16.521739130434781</v>
      </c>
    </row>
    <row r="28" spans="1:11" ht="18" customHeight="1">
      <c r="A28" s="37" t="s">
        <v>2</v>
      </c>
      <c r="B28" s="37"/>
      <c r="C28" s="37"/>
      <c r="D28" s="44">
        <v>115</v>
      </c>
      <c r="E28" s="23">
        <v>100</v>
      </c>
      <c r="G28" s="37" t="s">
        <v>2</v>
      </c>
      <c r="H28" s="37"/>
      <c r="I28" s="37"/>
      <c r="J28" s="44">
        <v>115</v>
      </c>
      <c r="K28" s="23">
        <v>100</v>
      </c>
    </row>
    <row r="31" spans="1:11">
      <c r="A31" s="246" t="s">
        <v>438</v>
      </c>
      <c r="B31" s="246"/>
      <c r="C31" s="246"/>
      <c r="D31" s="246"/>
      <c r="E31" s="246"/>
      <c r="G31" s="35" t="s">
        <v>439</v>
      </c>
    </row>
    <row r="32" spans="1:11">
      <c r="A32" s="247"/>
      <c r="B32" s="247"/>
      <c r="C32" s="247"/>
      <c r="D32" s="247"/>
      <c r="E32" s="247"/>
    </row>
    <row r="33" spans="1:11" ht="18" customHeight="1">
      <c r="A33" s="36"/>
      <c r="B33" s="36"/>
      <c r="C33" s="36"/>
      <c r="D33" s="42" t="s">
        <v>23</v>
      </c>
      <c r="E33" s="36" t="s">
        <v>24</v>
      </c>
      <c r="F33" s="73"/>
      <c r="G33" s="36"/>
      <c r="H33" s="36"/>
      <c r="I33" s="36"/>
      <c r="J33" s="42" t="s">
        <v>23</v>
      </c>
      <c r="K33" s="36" t="s">
        <v>24</v>
      </c>
    </row>
    <row r="34" spans="1:11" ht="18" customHeight="1">
      <c r="A34" s="35" t="s">
        <v>190</v>
      </c>
      <c r="D34" s="67">
        <v>25</v>
      </c>
      <c r="E34" s="4">
        <f>D34/115*100</f>
        <v>21.739130434782609</v>
      </c>
      <c r="G34" s="35" t="s">
        <v>190</v>
      </c>
      <c r="J34" s="67">
        <v>7</v>
      </c>
      <c r="K34" s="4">
        <f>J34/115*100</f>
        <v>6.0869565217391308</v>
      </c>
    </row>
    <row r="35" spans="1:11" ht="18" customHeight="1">
      <c r="A35" s="35" t="s">
        <v>185</v>
      </c>
      <c r="D35" s="67">
        <v>27</v>
      </c>
      <c r="E35" s="4">
        <f t="shared" ref="E35:E41" si="4">D35/115*100</f>
        <v>23.478260869565219</v>
      </c>
      <c r="G35" s="35" t="s">
        <v>185</v>
      </c>
      <c r="J35" s="67">
        <v>15</v>
      </c>
      <c r="K35" s="4">
        <f t="shared" ref="K35:K41" si="5">J35/115*100</f>
        <v>13.043478260869565</v>
      </c>
    </row>
    <row r="36" spans="1:11" ht="18" customHeight="1">
      <c r="A36" s="35" t="s">
        <v>186</v>
      </c>
      <c r="D36" s="67">
        <v>18</v>
      </c>
      <c r="E36" s="4">
        <f t="shared" si="4"/>
        <v>15.65217391304348</v>
      </c>
      <c r="G36" s="35" t="s">
        <v>186</v>
      </c>
      <c r="J36" s="67">
        <v>12</v>
      </c>
      <c r="K36" s="4">
        <f t="shared" si="5"/>
        <v>10.434782608695652</v>
      </c>
    </row>
    <row r="37" spans="1:11" ht="18" customHeight="1">
      <c r="A37" s="35" t="s">
        <v>187</v>
      </c>
      <c r="D37" s="67">
        <v>12</v>
      </c>
      <c r="E37" s="4">
        <f t="shared" si="4"/>
        <v>10.434782608695652</v>
      </c>
      <c r="G37" s="35" t="s">
        <v>187</v>
      </c>
      <c r="J37" s="67">
        <v>38</v>
      </c>
      <c r="K37" s="4">
        <f t="shared" si="5"/>
        <v>33.043478260869563</v>
      </c>
    </row>
    <row r="38" spans="1:11" ht="18" customHeight="1">
      <c r="A38" s="35" t="s">
        <v>188</v>
      </c>
      <c r="D38" s="67">
        <v>6</v>
      </c>
      <c r="E38" s="4">
        <f t="shared" si="4"/>
        <v>5.2173913043478262</v>
      </c>
      <c r="G38" s="35" t="s">
        <v>188</v>
      </c>
      <c r="J38" s="67">
        <v>10</v>
      </c>
      <c r="K38" s="4">
        <f t="shared" si="5"/>
        <v>8.695652173913043</v>
      </c>
    </row>
    <row r="39" spans="1:11" ht="18" customHeight="1">
      <c r="A39" s="35" t="s">
        <v>189</v>
      </c>
      <c r="D39" s="67">
        <v>3</v>
      </c>
      <c r="E39" s="4">
        <f t="shared" si="4"/>
        <v>2.6086956521739131</v>
      </c>
      <c r="G39" s="35" t="s">
        <v>189</v>
      </c>
      <c r="J39" s="67">
        <v>9</v>
      </c>
      <c r="K39" s="4">
        <f t="shared" si="5"/>
        <v>7.8260869565217401</v>
      </c>
    </row>
    <row r="40" spans="1:11" ht="18" customHeight="1">
      <c r="A40" s="35" t="s">
        <v>191</v>
      </c>
      <c r="D40" s="67">
        <v>5</v>
      </c>
      <c r="E40" s="4">
        <f t="shared" si="4"/>
        <v>4.3478260869565215</v>
      </c>
      <c r="G40" s="35" t="s">
        <v>191</v>
      </c>
      <c r="J40" s="67">
        <v>5</v>
      </c>
      <c r="K40" s="4">
        <f t="shared" si="5"/>
        <v>4.3478260869565215</v>
      </c>
    </row>
    <row r="41" spans="1:11" ht="18" customHeight="1">
      <c r="A41" s="35" t="s">
        <v>22</v>
      </c>
      <c r="D41" s="67">
        <v>19</v>
      </c>
      <c r="E41" s="4">
        <f t="shared" si="4"/>
        <v>16.521739130434781</v>
      </c>
      <c r="G41" s="35" t="s">
        <v>22</v>
      </c>
      <c r="J41" s="67">
        <v>19</v>
      </c>
      <c r="K41" s="4">
        <f t="shared" si="5"/>
        <v>16.521739130434781</v>
      </c>
    </row>
    <row r="42" spans="1:11" ht="18" customHeight="1">
      <c r="A42" s="37" t="s">
        <v>2</v>
      </c>
      <c r="B42" s="37"/>
      <c r="C42" s="37"/>
      <c r="D42" s="44">
        <v>115</v>
      </c>
      <c r="E42" s="23">
        <v>100</v>
      </c>
      <c r="G42" s="37" t="s">
        <v>2</v>
      </c>
      <c r="H42" s="37"/>
      <c r="I42" s="37"/>
      <c r="J42" s="44">
        <v>115</v>
      </c>
      <c r="K42" s="23">
        <v>100</v>
      </c>
    </row>
    <row r="45" spans="1:11">
      <c r="A45" s="35" t="s">
        <v>440</v>
      </c>
      <c r="G45" s="248" t="s">
        <v>441</v>
      </c>
      <c r="H45" s="248"/>
      <c r="I45" s="248"/>
      <c r="J45" s="248"/>
      <c r="K45" s="248"/>
    </row>
    <row r="46" spans="1:11">
      <c r="G46" s="249"/>
      <c r="H46" s="249"/>
      <c r="I46" s="249"/>
      <c r="J46" s="249"/>
      <c r="K46" s="249"/>
    </row>
    <row r="47" spans="1:11" ht="18" customHeight="1">
      <c r="A47" s="36"/>
      <c r="B47" s="36"/>
      <c r="C47" s="36"/>
      <c r="D47" s="42" t="s">
        <v>23</v>
      </c>
      <c r="E47" s="36" t="s">
        <v>24</v>
      </c>
      <c r="F47" s="73"/>
      <c r="G47" s="36"/>
      <c r="H47" s="36"/>
      <c r="I47" s="36"/>
      <c r="J47" s="42" t="s">
        <v>23</v>
      </c>
      <c r="K47" s="36" t="s">
        <v>24</v>
      </c>
    </row>
    <row r="48" spans="1:11" ht="18" customHeight="1">
      <c r="A48" s="35" t="s">
        <v>190</v>
      </c>
      <c r="D48" s="67">
        <v>9</v>
      </c>
      <c r="E48" s="4">
        <f>D48/115*100</f>
        <v>7.8260869565217401</v>
      </c>
      <c r="G48" s="35" t="s">
        <v>190</v>
      </c>
      <c r="J48" s="67">
        <v>4</v>
      </c>
      <c r="K48" s="4">
        <f>J48/115*100</f>
        <v>3.4782608695652173</v>
      </c>
    </row>
    <row r="49" spans="1:13" ht="18" customHeight="1">
      <c r="A49" s="35" t="s">
        <v>185</v>
      </c>
      <c r="D49" s="67">
        <v>15</v>
      </c>
      <c r="E49" s="4">
        <f t="shared" ref="E49:E55" si="6">D49/115*100</f>
        <v>13.043478260869565</v>
      </c>
      <c r="G49" s="35" t="s">
        <v>185</v>
      </c>
      <c r="J49" s="67">
        <v>5</v>
      </c>
      <c r="K49" s="4">
        <f t="shared" ref="K49:K55" si="7">J49/115*100</f>
        <v>4.3478260869565215</v>
      </c>
    </row>
    <row r="50" spans="1:13" ht="18" customHeight="1">
      <c r="A50" s="35" t="s">
        <v>186</v>
      </c>
      <c r="D50" s="67">
        <v>17</v>
      </c>
      <c r="E50" s="4">
        <f t="shared" si="6"/>
        <v>14.782608695652174</v>
      </c>
      <c r="G50" s="35" t="s">
        <v>186</v>
      </c>
      <c r="J50" s="67">
        <v>6</v>
      </c>
      <c r="K50" s="4">
        <f t="shared" si="7"/>
        <v>5.2173913043478262</v>
      </c>
    </row>
    <row r="51" spans="1:13" ht="18" customHeight="1">
      <c r="A51" s="35" t="s">
        <v>187</v>
      </c>
      <c r="D51" s="67">
        <v>22</v>
      </c>
      <c r="E51" s="4">
        <f t="shared" si="6"/>
        <v>19.130434782608695</v>
      </c>
      <c r="G51" s="35" t="s">
        <v>187</v>
      </c>
      <c r="J51" s="67">
        <v>25</v>
      </c>
      <c r="K51" s="4">
        <f t="shared" si="7"/>
        <v>21.739130434782609</v>
      </c>
    </row>
    <row r="52" spans="1:13" ht="18" customHeight="1">
      <c r="A52" s="35" t="s">
        <v>188</v>
      </c>
      <c r="D52" s="67">
        <v>14</v>
      </c>
      <c r="E52" s="4">
        <f t="shared" si="6"/>
        <v>12.173913043478262</v>
      </c>
      <c r="G52" s="35" t="s">
        <v>188</v>
      </c>
      <c r="J52" s="67">
        <v>21</v>
      </c>
      <c r="K52" s="4">
        <f t="shared" si="7"/>
        <v>18.260869565217391</v>
      </c>
    </row>
    <row r="53" spans="1:13" ht="18" customHeight="1">
      <c r="A53" s="35" t="s">
        <v>189</v>
      </c>
      <c r="D53" s="67">
        <v>9</v>
      </c>
      <c r="E53" s="4">
        <f t="shared" si="6"/>
        <v>7.8260869565217401</v>
      </c>
      <c r="G53" s="35" t="s">
        <v>189</v>
      </c>
      <c r="J53" s="67">
        <v>25</v>
      </c>
      <c r="K53" s="4">
        <f t="shared" si="7"/>
        <v>21.739130434782609</v>
      </c>
    </row>
    <row r="54" spans="1:13" ht="18" customHeight="1">
      <c r="A54" s="35" t="s">
        <v>191</v>
      </c>
      <c r="D54" s="67">
        <v>10</v>
      </c>
      <c r="E54" s="4">
        <f t="shared" si="6"/>
        <v>8.695652173913043</v>
      </c>
      <c r="G54" s="35" t="s">
        <v>191</v>
      </c>
      <c r="J54" s="67">
        <v>10</v>
      </c>
      <c r="K54" s="4">
        <f t="shared" si="7"/>
        <v>8.695652173913043</v>
      </c>
    </row>
    <row r="55" spans="1:13" ht="18" customHeight="1">
      <c r="A55" s="35" t="s">
        <v>22</v>
      </c>
      <c r="D55" s="67">
        <v>19</v>
      </c>
      <c r="E55" s="4">
        <f t="shared" si="6"/>
        <v>16.521739130434781</v>
      </c>
      <c r="G55" s="35" t="s">
        <v>22</v>
      </c>
      <c r="J55" s="67">
        <v>19</v>
      </c>
      <c r="K55" s="4">
        <f t="shared" si="7"/>
        <v>16.521739130434781</v>
      </c>
    </row>
    <row r="56" spans="1:13" ht="18" customHeight="1">
      <c r="A56" s="37" t="s">
        <v>2</v>
      </c>
      <c r="B56" s="37"/>
      <c r="C56" s="37"/>
      <c r="D56" s="44">
        <v>115</v>
      </c>
      <c r="E56" s="23">
        <v>100</v>
      </c>
      <c r="G56" s="37" t="s">
        <v>2</v>
      </c>
      <c r="H56" s="37"/>
      <c r="I56" s="37"/>
      <c r="J56" s="44">
        <v>115</v>
      </c>
      <c r="K56" s="23">
        <v>100</v>
      </c>
    </row>
    <row r="59" spans="1:13" ht="13.5" customHeight="1">
      <c r="A59" s="248" t="s">
        <v>442</v>
      </c>
      <c r="B59" s="248"/>
      <c r="C59" s="248"/>
      <c r="D59" s="248"/>
      <c r="E59" s="248"/>
      <c r="G59" s="246" t="s">
        <v>443</v>
      </c>
      <c r="H59" s="246"/>
      <c r="I59" s="246"/>
      <c r="J59" s="246"/>
      <c r="K59" s="246"/>
      <c r="M59" s="3"/>
    </row>
    <row r="60" spans="1:13">
      <c r="A60" s="249"/>
      <c r="B60" s="249"/>
      <c r="C60" s="249"/>
      <c r="D60" s="249"/>
      <c r="E60" s="249"/>
      <c r="G60" s="247"/>
      <c r="H60" s="247"/>
      <c r="I60" s="247"/>
      <c r="J60" s="247"/>
      <c r="K60" s="247"/>
      <c r="M60" s="3"/>
    </row>
    <row r="61" spans="1:13" ht="18" customHeight="1">
      <c r="A61" s="36"/>
      <c r="B61" s="36"/>
      <c r="C61" s="36"/>
      <c r="D61" s="42" t="s">
        <v>23</v>
      </c>
      <c r="E61" s="36" t="s">
        <v>24</v>
      </c>
      <c r="F61" s="73"/>
      <c r="G61" s="36"/>
      <c r="H61" s="36"/>
      <c r="I61" s="36"/>
      <c r="J61" s="42" t="s">
        <v>23</v>
      </c>
      <c r="K61" s="36" t="s">
        <v>24</v>
      </c>
      <c r="L61" s="73"/>
      <c r="M61" s="73"/>
    </row>
    <row r="62" spans="1:13" ht="18" customHeight="1">
      <c r="A62" s="35" t="s">
        <v>190</v>
      </c>
      <c r="D62" s="67">
        <v>15</v>
      </c>
      <c r="E62" s="4">
        <f>D62/115*100</f>
        <v>13.043478260869565</v>
      </c>
      <c r="G62" s="35" t="s">
        <v>190</v>
      </c>
      <c r="J62" s="67">
        <v>3</v>
      </c>
      <c r="K62" s="4">
        <f>J62/115*100</f>
        <v>2.6086956521739131</v>
      </c>
      <c r="M62" s="3"/>
    </row>
    <row r="63" spans="1:13" ht="18" customHeight="1">
      <c r="A63" s="35" t="s">
        <v>185</v>
      </c>
      <c r="D63" s="67">
        <v>28</v>
      </c>
      <c r="E63" s="4">
        <f t="shared" ref="E63:E69" si="8">D63/115*100</f>
        <v>24.347826086956523</v>
      </c>
      <c r="G63" s="35" t="s">
        <v>185</v>
      </c>
      <c r="J63" s="67">
        <v>8</v>
      </c>
      <c r="K63" s="4">
        <f t="shared" ref="K63:K69" si="9">J63/115*100</f>
        <v>6.9565217391304346</v>
      </c>
      <c r="M63" s="3"/>
    </row>
    <row r="64" spans="1:13" ht="18" customHeight="1">
      <c r="A64" s="35" t="s">
        <v>186</v>
      </c>
      <c r="D64" s="67">
        <v>12</v>
      </c>
      <c r="E64" s="4">
        <f t="shared" si="8"/>
        <v>10.434782608695652</v>
      </c>
      <c r="G64" s="35" t="s">
        <v>186</v>
      </c>
      <c r="J64" s="67">
        <v>12</v>
      </c>
      <c r="K64" s="4">
        <f t="shared" si="9"/>
        <v>10.434782608695652</v>
      </c>
      <c r="M64" s="3"/>
    </row>
    <row r="65" spans="1:13" ht="18" customHeight="1">
      <c r="A65" s="35" t="s">
        <v>187</v>
      </c>
      <c r="D65" s="67">
        <v>26</v>
      </c>
      <c r="E65" s="4">
        <f t="shared" si="8"/>
        <v>22.608695652173914</v>
      </c>
      <c r="G65" s="35" t="s">
        <v>187</v>
      </c>
      <c r="J65" s="67">
        <v>22</v>
      </c>
      <c r="K65" s="4">
        <f t="shared" si="9"/>
        <v>19.130434782608695</v>
      </c>
      <c r="M65" s="3"/>
    </row>
    <row r="66" spans="1:13" ht="18" customHeight="1">
      <c r="A66" s="35" t="s">
        <v>188</v>
      </c>
      <c r="D66" s="67">
        <v>4</v>
      </c>
      <c r="E66" s="4">
        <f t="shared" si="8"/>
        <v>3.4782608695652173</v>
      </c>
      <c r="G66" s="35" t="s">
        <v>188</v>
      </c>
      <c r="J66" s="67">
        <v>17</v>
      </c>
      <c r="K66" s="4">
        <f t="shared" si="9"/>
        <v>14.782608695652174</v>
      </c>
      <c r="M66" s="3"/>
    </row>
    <row r="67" spans="1:13" ht="18" customHeight="1">
      <c r="A67" s="35" t="s">
        <v>189</v>
      </c>
      <c r="D67" s="67">
        <v>4</v>
      </c>
      <c r="E67" s="4">
        <f t="shared" si="8"/>
        <v>3.4782608695652173</v>
      </c>
      <c r="G67" s="35" t="s">
        <v>189</v>
      </c>
      <c r="J67" s="67">
        <v>21</v>
      </c>
      <c r="K67" s="4">
        <f t="shared" si="9"/>
        <v>18.260869565217391</v>
      </c>
      <c r="M67" s="3"/>
    </row>
    <row r="68" spans="1:13" ht="18" customHeight="1">
      <c r="A68" s="35" t="s">
        <v>191</v>
      </c>
      <c r="D68" s="67">
        <v>7</v>
      </c>
      <c r="E68" s="4">
        <f t="shared" si="8"/>
        <v>6.0869565217391308</v>
      </c>
      <c r="G68" s="35" t="s">
        <v>191</v>
      </c>
      <c r="J68" s="67">
        <v>13</v>
      </c>
      <c r="K68" s="4">
        <f t="shared" si="9"/>
        <v>11.304347826086957</v>
      </c>
      <c r="M68" s="3"/>
    </row>
    <row r="69" spans="1:13" ht="18" customHeight="1">
      <c r="A69" s="35" t="s">
        <v>22</v>
      </c>
      <c r="D69" s="67">
        <v>19</v>
      </c>
      <c r="E69" s="4">
        <f t="shared" si="8"/>
        <v>16.521739130434781</v>
      </c>
      <c r="G69" s="35" t="s">
        <v>22</v>
      </c>
      <c r="J69" s="67">
        <v>19</v>
      </c>
      <c r="K69" s="4">
        <f t="shared" si="9"/>
        <v>16.521739130434781</v>
      </c>
      <c r="M69" s="3"/>
    </row>
    <row r="70" spans="1:13" ht="18" customHeight="1">
      <c r="A70" s="37" t="s">
        <v>2</v>
      </c>
      <c r="B70" s="37"/>
      <c r="C70" s="37"/>
      <c r="D70" s="44">
        <v>115</v>
      </c>
      <c r="E70" s="23">
        <v>100</v>
      </c>
      <c r="G70" s="37" t="s">
        <v>2</v>
      </c>
      <c r="H70" s="37"/>
      <c r="I70" s="37"/>
      <c r="J70" s="44">
        <v>115</v>
      </c>
      <c r="K70" s="23">
        <v>100</v>
      </c>
      <c r="M70" s="3"/>
    </row>
    <row r="71" spans="1:13">
      <c r="I71" s="48"/>
      <c r="J71" s="3"/>
      <c r="K71" s="30"/>
      <c r="M71" s="3"/>
    </row>
    <row r="73" spans="1:13">
      <c r="A73" s="248" t="s">
        <v>444</v>
      </c>
      <c r="B73" s="248"/>
      <c r="C73" s="248"/>
      <c r="D73" s="248"/>
      <c r="E73" s="248"/>
      <c r="G73" s="248" t="s">
        <v>445</v>
      </c>
      <c r="H73" s="248"/>
      <c r="I73" s="248"/>
      <c r="J73" s="248"/>
      <c r="K73" s="248"/>
    </row>
    <row r="74" spans="1:13">
      <c r="A74" s="249"/>
      <c r="B74" s="249"/>
      <c r="C74" s="249"/>
      <c r="D74" s="249"/>
      <c r="E74" s="249"/>
      <c r="G74" s="249"/>
      <c r="H74" s="249"/>
      <c r="I74" s="249"/>
      <c r="J74" s="249"/>
      <c r="K74" s="249"/>
    </row>
    <row r="75" spans="1:13" ht="18" customHeight="1">
      <c r="A75" s="36"/>
      <c r="B75" s="36"/>
      <c r="C75" s="36"/>
      <c r="D75" s="42" t="s">
        <v>23</v>
      </c>
      <c r="E75" s="36" t="s">
        <v>24</v>
      </c>
      <c r="F75" s="73"/>
      <c r="G75" s="36"/>
      <c r="H75" s="36"/>
      <c r="I75" s="36"/>
      <c r="J75" s="42" t="s">
        <v>23</v>
      </c>
      <c r="K75" s="36" t="s">
        <v>24</v>
      </c>
    </row>
    <row r="76" spans="1:13" ht="18" customHeight="1">
      <c r="A76" s="35" t="s">
        <v>190</v>
      </c>
      <c r="D76" s="67">
        <v>1</v>
      </c>
      <c r="E76" s="4">
        <f>D76/115*100</f>
        <v>0.86956521739130432</v>
      </c>
      <c r="G76" s="35" t="s">
        <v>190</v>
      </c>
      <c r="J76" s="67">
        <v>12</v>
      </c>
      <c r="K76" s="4">
        <f>J76/115*100</f>
        <v>10.434782608695652</v>
      </c>
    </row>
    <row r="77" spans="1:13" ht="18" customHeight="1">
      <c r="A77" s="35" t="s">
        <v>185</v>
      </c>
      <c r="D77" s="67">
        <v>3</v>
      </c>
      <c r="E77" s="4">
        <f t="shared" ref="E77:E83" si="10">D77/115*100</f>
        <v>2.6086956521739131</v>
      </c>
      <c r="G77" s="35" t="s">
        <v>185</v>
      </c>
      <c r="J77" s="67">
        <v>23</v>
      </c>
      <c r="K77" s="4">
        <f t="shared" ref="K77:K83" si="11">J77/115*100</f>
        <v>20</v>
      </c>
    </row>
    <row r="78" spans="1:13" ht="18" customHeight="1">
      <c r="A78" s="35" t="s">
        <v>186</v>
      </c>
      <c r="D78" s="67">
        <v>4</v>
      </c>
      <c r="E78" s="4">
        <f t="shared" si="10"/>
        <v>3.4782608695652173</v>
      </c>
      <c r="G78" s="35" t="s">
        <v>186</v>
      </c>
      <c r="J78" s="67">
        <v>27</v>
      </c>
      <c r="K78" s="4">
        <f t="shared" si="11"/>
        <v>23.478260869565219</v>
      </c>
    </row>
    <row r="79" spans="1:13" ht="18" customHeight="1">
      <c r="A79" s="35" t="s">
        <v>187</v>
      </c>
      <c r="D79" s="67">
        <v>34</v>
      </c>
      <c r="E79" s="4">
        <f t="shared" si="10"/>
        <v>29.565217391304348</v>
      </c>
      <c r="G79" s="35" t="s">
        <v>187</v>
      </c>
      <c r="J79" s="67">
        <v>14</v>
      </c>
      <c r="K79" s="4">
        <f t="shared" si="11"/>
        <v>12.173913043478262</v>
      </c>
    </row>
    <row r="80" spans="1:13" ht="18" customHeight="1">
      <c r="A80" s="35" t="s">
        <v>188</v>
      </c>
      <c r="D80" s="67">
        <v>18</v>
      </c>
      <c r="E80" s="4">
        <f t="shared" si="10"/>
        <v>15.65217391304348</v>
      </c>
      <c r="G80" s="35" t="s">
        <v>188</v>
      </c>
      <c r="J80" s="67">
        <v>6</v>
      </c>
      <c r="K80" s="4">
        <f t="shared" si="11"/>
        <v>5.2173913043478262</v>
      </c>
    </row>
    <row r="81" spans="1:11" ht="18" customHeight="1">
      <c r="A81" s="35" t="s">
        <v>189</v>
      </c>
      <c r="D81" s="67">
        <v>23</v>
      </c>
      <c r="E81" s="4">
        <f t="shared" si="10"/>
        <v>20</v>
      </c>
      <c r="G81" s="35" t="s">
        <v>189</v>
      </c>
      <c r="J81" s="67">
        <v>6</v>
      </c>
      <c r="K81" s="4">
        <f t="shared" si="11"/>
        <v>5.2173913043478262</v>
      </c>
    </row>
    <row r="82" spans="1:11" ht="18" customHeight="1">
      <c r="A82" s="35" t="s">
        <v>191</v>
      </c>
      <c r="D82" s="67">
        <v>13</v>
      </c>
      <c r="E82" s="4">
        <f t="shared" si="10"/>
        <v>11.304347826086957</v>
      </c>
      <c r="G82" s="35" t="s">
        <v>191</v>
      </c>
      <c r="J82" s="67">
        <v>8</v>
      </c>
      <c r="K82" s="4">
        <f t="shared" si="11"/>
        <v>6.9565217391304346</v>
      </c>
    </row>
    <row r="83" spans="1:11" ht="18" customHeight="1">
      <c r="A83" s="35" t="s">
        <v>22</v>
      </c>
      <c r="D83" s="67">
        <v>19</v>
      </c>
      <c r="E83" s="4">
        <f t="shared" si="10"/>
        <v>16.521739130434781</v>
      </c>
      <c r="G83" s="35" t="s">
        <v>22</v>
      </c>
      <c r="J83" s="67">
        <v>19</v>
      </c>
      <c r="K83" s="4">
        <f t="shared" si="11"/>
        <v>16.521739130434781</v>
      </c>
    </row>
    <row r="84" spans="1:11" ht="18" customHeight="1">
      <c r="A84" s="37" t="s">
        <v>2</v>
      </c>
      <c r="B84" s="37"/>
      <c r="C84" s="37"/>
      <c r="D84" s="44">
        <v>115</v>
      </c>
      <c r="E84" s="23">
        <v>100</v>
      </c>
      <c r="G84" s="37" t="s">
        <v>2</v>
      </c>
      <c r="H84" s="37"/>
      <c r="I84" s="37"/>
      <c r="J84" s="44">
        <v>115</v>
      </c>
      <c r="K84" s="23">
        <v>100</v>
      </c>
    </row>
    <row r="87" spans="1:11">
      <c r="A87" s="246" t="s">
        <v>446</v>
      </c>
      <c r="B87" s="246"/>
      <c r="C87" s="246"/>
      <c r="D87" s="246"/>
      <c r="E87" s="246"/>
      <c r="G87" s="35" t="s">
        <v>447</v>
      </c>
    </row>
    <row r="88" spans="1:11">
      <c r="A88" s="247"/>
      <c r="B88" s="247"/>
      <c r="C88" s="247"/>
      <c r="D88" s="247"/>
      <c r="E88" s="247"/>
    </row>
    <row r="89" spans="1:11" ht="18" customHeight="1">
      <c r="A89" s="36"/>
      <c r="B89" s="36"/>
      <c r="C89" s="36"/>
      <c r="D89" s="42" t="s">
        <v>23</v>
      </c>
      <c r="E89" s="36" t="s">
        <v>24</v>
      </c>
      <c r="F89" s="73"/>
      <c r="G89" s="36"/>
      <c r="H89" s="36"/>
      <c r="I89" s="36"/>
      <c r="J89" s="42" t="s">
        <v>23</v>
      </c>
      <c r="K89" s="36" t="s">
        <v>24</v>
      </c>
    </row>
    <row r="90" spans="1:11" ht="18" customHeight="1">
      <c r="A90" s="35" t="s">
        <v>190</v>
      </c>
      <c r="D90" s="67">
        <v>11</v>
      </c>
      <c r="E90" s="4">
        <f>D90/115*100</f>
        <v>9.5652173913043477</v>
      </c>
      <c r="G90" s="35" t="s">
        <v>190</v>
      </c>
      <c r="J90" s="67">
        <v>25</v>
      </c>
      <c r="K90" s="4">
        <f>J90/115*100</f>
        <v>21.739130434782609</v>
      </c>
    </row>
    <row r="91" spans="1:11" ht="18" customHeight="1">
      <c r="A91" s="35" t="s">
        <v>185</v>
      </c>
      <c r="D91" s="67">
        <v>15</v>
      </c>
      <c r="E91" s="4">
        <f t="shared" ref="E91:E97" si="12">D91/115*100</f>
        <v>13.043478260869565</v>
      </c>
      <c r="G91" s="35" t="s">
        <v>185</v>
      </c>
      <c r="J91" s="67">
        <v>22</v>
      </c>
      <c r="K91" s="4">
        <f t="shared" ref="K91:K97" si="13">J91/115*100</f>
        <v>19.130434782608695</v>
      </c>
    </row>
    <row r="92" spans="1:11" ht="18" customHeight="1">
      <c r="A92" s="35" t="s">
        <v>186</v>
      </c>
      <c r="D92" s="67">
        <v>8</v>
      </c>
      <c r="E92" s="4">
        <f t="shared" si="12"/>
        <v>6.9565217391304346</v>
      </c>
      <c r="G92" s="35" t="s">
        <v>186</v>
      </c>
      <c r="J92" s="67">
        <v>19</v>
      </c>
      <c r="K92" s="4">
        <f t="shared" si="13"/>
        <v>16.521739130434781</v>
      </c>
    </row>
    <row r="93" spans="1:11" ht="18" customHeight="1">
      <c r="A93" s="35" t="s">
        <v>187</v>
      </c>
      <c r="D93" s="67">
        <v>36</v>
      </c>
      <c r="E93" s="4">
        <f t="shared" si="12"/>
        <v>31.304347826086961</v>
      </c>
      <c r="G93" s="35" t="s">
        <v>187</v>
      </c>
      <c r="J93" s="67">
        <v>14</v>
      </c>
      <c r="K93" s="4">
        <f t="shared" si="13"/>
        <v>12.173913043478262</v>
      </c>
    </row>
    <row r="94" spans="1:11" ht="18" customHeight="1">
      <c r="A94" s="35" t="s">
        <v>188</v>
      </c>
      <c r="D94" s="67">
        <v>11</v>
      </c>
      <c r="E94" s="4">
        <f t="shared" si="12"/>
        <v>9.5652173913043477</v>
      </c>
      <c r="G94" s="35" t="s">
        <v>188</v>
      </c>
      <c r="J94" s="67">
        <v>6</v>
      </c>
      <c r="K94" s="4">
        <f t="shared" si="13"/>
        <v>5.2173913043478262</v>
      </c>
    </row>
    <row r="95" spans="1:11" ht="18" customHeight="1">
      <c r="A95" s="35" t="s">
        <v>189</v>
      </c>
      <c r="D95" s="67">
        <v>6</v>
      </c>
      <c r="E95" s="4">
        <f t="shared" si="12"/>
        <v>5.2173913043478262</v>
      </c>
      <c r="G95" s="35" t="s">
        <v>189</v>
      </c>
      <c r="J95" s="67">
        <v>5</v>
      </c>
      <c r="K95" s="4">
        <f t="shared" si="13"/>
        <v>4.3478260869565215</v>
      </c>
    </row>
    <row r="96" spans="1:11" ht="18" customHeight="1">
      <c r="A96" s="35" t="s">
        <v>191</v>
      </c>
      <c r="D96" s="67">
        <v>9</v>
      </c>
      <c r="E96" s="4">
        <f t="shared" si="12"/>
        <v>7.8260869565217401</v>
      </c>
      <c r="G96" s="35" t="s">
        <v>191</v>
      </c>
      <c r="J96" s="67">
        <v>5</v>
      </c>
      <c r="K96" s="4">
        <f t="shared" si="13"/>
        <v>4.3478260869565215</v>
      </c>
    </row>
    <row r="97" spans="1:11" ht="18" customHeight="1">
      <c r="A97" s="35" t="s">
        <v>22</v>
      </c>
      <c r="D97" s="67">
        <v>19</v>
      </c>
      <c r="E97" s="4">
        <f t="shared" si="12"/>
        <v>16.521739130434781</v>
      </c>
      <c r="G97" s="35" t="s">
        <v>22</v>
      </c>
      <c r="J97" s="67">
        <v>19</v>
      </c>
      <c r="K97" s="4">
        <f t="shared" si="13"/>
        <v>16.521739130434781</v>
      </c>
    </row>
    <row r="98" spans="1:11" ht="18" customHeight="1">
      <c r="A98" s="37" t="s">
        <v>2</v>
      </c>
      <c r="B98" s="37"/>
      <c r="C98" s="37"/>
      <c r="D98" s="44">
        <v>115</v>
      </c>
      <c r="E98" s="23">
        <v>100</v>
      </c>
      <c r="G98" s="37" t="s">
        <v>2</v>
      </c>
      <c r="H98" s="37"/>
      <c r="I98" s="37"/>
      <c r="J98" s="44">
        <v>115</v>
      </c>
      <c r="K98" s="23">
        <v>100</v>
      </c>
    </row>
    <row r="101" spans="1:11">
      <c r="A101" s="248" t="s">
        <v>448</v>
      </c>
      <c r="B101" s="248"/>
      <c r="C101" s="248"/>
      <c r="D101" s="248"/>
      <c r="E101" s="248"/>
      <c r="G101" s="35" t="s">
        <v>449</v>
      </c>
    </row>
    <row r="102" spans="1:11">
      <c r="A102" s="249"/>
      <c r="B102" s="249"/>
      <c r="C102" s="249"/>
      <c r="D102" s="249"/>
      <c r="E102" s="249"/>
    </row>
    <row r="103" spans="1:11" ht="18" customHeight="1">
      <c r="A103" s="36"/>
      <c r="B103" s="36"/>
      <c r="C103" s="36"/>
      <c r="D103" s="42" t="s">
        <v>23</v>
      </c>
      <c r="E103" s="36" t="s">
        <v>24</v>
      </c>
      <c r="F103" s="73"/>
      <c r="G103" s="36"/>
      <c r="H103" s="36"/>
      <c r="I103" s="36"/>
      <c r="J103" s="42" t="s">
        <v>23</v>
      </c>
      <c r="K103" s="36" t="s">
        <v>24</v>
      </c>
    </row>
    <row r="104" spans="1:11" ht="18" customHeight="1">
      <c r="A104" s="35" t="s">
        <v>190</v>
      </c>
      <c r="D104" s="67">
        <v>6</v>
      </c>
      <c r="E104" s="4">
        <f>D104/115*100</f>
        <v>5.2173913043478262</v>
      </c>
      <c r="G104" s="35" t="s">
        <v>190</v>
      </c>
      <c r="J104" s="67">
        <v>18</v>
      </c>
      <c r="K104" s="4">
        <f>J104/115*100</f>
        <v>15.65217391304348</v>
      </c>
    </row>
    <row r="105" spans="1:11" ht="18" customHeight="1">
      <c r="A105" s="35" t="s">
        <v>185</v>
      </c>
      <c r="D105" s="67">
        <v>13</v>
      </c>
      <c r="E105" s="4">
        <f t="shared" ref="E105:E111" si="14">D105/115*100</f>
        <v>11.304347826086957</v>
      </c>
      <c r="G105" s="35" t="s">
        <v>185</v>
      </c>
      <c r="J105" s="67">
        <v>18</v>
      </c>
      <c r="K105" s="4">
        <f t="shared" ref="K105:K111" si="15">J105/115*100</f>
        <v>15.65217391304348</v>
      </c>
    </row>
    <row r="106" spans="1:11" ht="18" customHeight="1">
      <c r="A106" s="35" t="s">
        <v>186</v>
      </c>
      <c r="D106" s="67">
        <v>12</v>
      </c>
      <c r="E106" s="4">
        <f t="shared" si="14"/>
        <v>10.434782608695652</v>
      </c>
      <c r="G106" s="35" t="s">
        <v>186</v>
      </c>
      <c r="J106" s="67">
        <v>23</v>
      </c>
      <c r="K106" s="4">
        <f t="shared" si="15"/>
        <v>20</v>
      </c>
    </row>
    <row r="107" spans="1:11" ht="18" customHeight="1">
      <c r="A107" s="35" t="s">
        <v>187</v>
      </c>
      <c r="D107" s="67">
        <v>34</v>
      </c>
      <c r="E107" s="4">
        <f t="shared" si="14"/>
        <v>29.565217391304348</v>
      </c>
      <c r="G107" s="35" t="s">
        <v>187</v>
      </c>
      <c r="J107" s="67">
        <v>20</v>
      </c>
      <c r="K107" s="4">
        <f t="shared" si="15"/>
        <v>17.391304347826086</v>
      </c>
    </row>
    <row r="108" spans="1:11" ht="18" customHeight="1">
      <c r="A108" s="35" t="s">
        <v>188</v>
      </c>
      <c r="D108" s="67">
        <v>10</v>
      </c>
      <c r="E108" s="4">
        <f t="shared" si="14"/>
        <v>8.695652173913043</v>
      </c>
      <c r="G108" s="35" t="s">
        <v>188</v>
      </c>
      <c r="J108" s="67">
        <v>8</v>
      </c>
      <c r="K108" s="4">
        <f t="shared" si="15"/>
        <v>6.9565217391304346</v>
      </c>
    </row>
    <row r="109" spans="1:11" ht="18" customHeight="1">
      <c r="A109" s="35" t="s">
        <v>189</v>
      </c>
      <c r="D109" s="67">
        <v>11</v>
      </c>
      <c r="E109" s="4">
        <f t="shared" si="14"/>
        <v>9.5652173913043477</v>
      </c>
      <c r="G109" s="35" t="s">
        <v>189</v>
      </c>
      <c r="J109" s="67">
        <v>5</v>
      </c>
      <c r="K109" s="4">
        <f t="shared" si="15"/>
        <v>4.3478260869565215</v>
      </c>
    </row>
    <row r="110" spans="1:11" ht="18" customHeight="1">
      <c r="A110" s="35" t="s">
        <v>191</v>
      </c>
      <c r="D110" s="67">
        <v>10</v>
      </c>
      <c r="E110" s="4">
        <f t="shared" si="14"/>
        <v>8.695652173913043</v>
      </c>
      <c r="G110" s="35" t="s">
        <v>191</v>
      </c>
      <c r="J110" s="67">
        <v>4</v>
      </c>
      <c r="K110" s="4">
        <f t="shared" si="15"/>
        <v>3.4782608695652173</v>
      </c>
    </row>
    <row r="111" spans="1:11" ht="18" customHeight="1">
      <c r="A111" s="35" t="s">
        <v>22</v>
      </c>
      <c r="D111" s="67">
        <v>19</v>
      </c>
      <c r="E111" s="4">
        <f t="shared" si="14"/>
        <v>16.521739130434781</v>
      </c>
      <c r="G111" s="35" t="s">
        <v>22</v>
      </c>
      <c r="J111" s="67">
        <v>19</v>
      </c>
      <c r="K111" s="4">
        <f t="shared" si="15"/>
        <v>16.521739130434781</v>
      </c>
    </row>
    <row r="112" spans="1:11" ht="18" customHeight="1">
      <c r="A112" s="37" t="s">
        <v>2</v>
      </c>
      <c r="B112" s="37"/>
      <c r="C112" s="37"/>
      <c r="D112" s="44">
        <v>115</v>
      </c>
      <c r="E112" s="23">
        <v>100</v>
      </c>
      <c r="G112" s="37" t="s">
        <v>2</v>
      </c>
      <c r="H112" s="37"/>
      <c r="I112" s="37"/>
      <c r="J112" s="44">
        <v>115</v>
      </c>
      <c r="K112" s="23">
        <v>100</v>
      </c>
    </row>
    <row r="115" spans="1:26">
      <c r="A115" s="248" t="s">
        <v>450</v>
      </c>
      <c r="B115" s="248"/>
      <c r="C115" s="248"/>
      <c r="D115" s="248"/>
      <c r="E115" s="248"/>
      <c r="G115" s="248" t="s">
        <v>451</v>
      </c>
      <c r="H115" s="248"/>
      <c r="I115" s="248"/>
      <c r="J115" s="248"/>
      <c r="K115" s="248"/>
      <c r="T115" s="3"/>
    </row>
    <row r="116" spans="1:26">
      <c r="A116" s="249"/>
      <c r="B116" s="249"/>
      <c r="C116" s="249"/>
      <c r="D116" s="249"/>
      <c r="E116" s="249"/>
      <c r="G116" s="249"/>
      <c r="H116" s="249"/>
      <c r="I116" s="249"/>
      <c r="J116" s="249"/>
      <c r="K116" s="249"/>
      <c r="T116" s="3"/>
    </row>
    <row r="117" spans="1:26" ht="18" customHeight="1">
      <c r="A117" s="36"/>
      <c r="B117" s="36"/>
      <c r="C117" s="36"/>
      <c r="D117" s="42" t="s">
        <v>23</v>
      </c>
      <c r="E117" s="36" t="s">
        <v>24</v>
      </c>
      <c r="F117" s="73"/>
      <c r="G117" s="36"/>
      <c r="H117" s="36"/>
      <c r="I117" s="36"/>
      <c r="J117" s="42" t="s">
        <v>23</v>
      </c>
      <c r="K117" s="36" t="s">
        <v>24</v>
      </c>
      <c r="L117" s="73"/>
      <c r="T117" s="73"/>
    </row>
    <row r="118" spans="1:26" ht="18" customHeight="1">
      <c r="A118" s="35" t="s">
        <v>190</v>
      </c>
      <c r="D118" s="67">
        <v>9</v>
      </c>
      <c r="E118" s="4">
        <f>D118/115*100</f>
        <v>7.8260869565217401</v>
      </c>
      <c r="G118" s="35" t="s">
        <v>190</v>
      </c>
      <c r="J118" s="67">
        <v>14</v>
      </c>
      <c r="K118" s="4">
        <f>J118/115*100</f>
        <v>12.173913043478262</v>
      </c>
      <c r="T118" s="3"/>
    </row>
    <row r="119" spans="1:26" ht="18" customHeight="1">
      <c r="A119" s="35" t="s">
        <v>185</v>
      </c>
      <c r="D119" s="67">
        <v>20</v>
      </c>
      <c r="E119" s="4">
        <f t="shared" ref="E119:E125" si="16">D119/115*100</f>
        <v>17.391304347826086</v>
      </c>
      <c r="G119" s="35" t="s">
        <v>185</v>
      </c>
      <c r="J119" s="67">
        <v>23</v>
      </c>
      <c r="K119" s="4">
        <f t="shared" ref="K119:K125" si="17">J119/115*100</f>
        <v>20</v>
      </c>
      <c r="T119" s="3"/>
    </row>
    <row r="120" spans="1:26" ht="18" customHeight="1">
      <c r="A120" s="35" t="s">
        <v>186</v>
      </c>
      <c r="D120" s="67">
        <v>25</v>
      </c>
      <c r="E120" s="4">
        <f t="shared" si="16"/>
        <v>21.739130434782609</v>
      </c>
      <c r="G120" s="35" t="s">
        <v>186</v>
      </c>
      <c r="J120" s="67">
        <v>18</v>
      </c>
      <c r="K120" s="4">
        <f t="shared" si="17"/>
        <v>15.65217391304348</v>
      </c>
      <c r="T120" s="3"/>
    </row>
    <row r="121" spans="1:26" ht="18" customHeight="1">
      <c r="A121" s="35" t="s">
        <v>187</v>
      </c>
      <c r="D121" s="67">
        <v>22</v>
      </c>
      <c r="E121" s="4">
        <f t="shared" si="16"/>
        <v>19.130434782608695</v>
      </c>
      <c r="G121" s="35" t="s">
        <v>187</v>
      </c>
      <c r="J121" s="67">
        <v>23</v>
      </c>
      <c r="K121" s="4">
        <f t="shared" si="17"/>
        <v>20</v>
      </c>
      <c r="T121" s="3"/>
    </row>
    <row r="122" spans="1:26" ht="18" customHeight="1">
      <c r="A122" s="35" t="s">
        <v>188</v>
      </c>
      <c r="D122" s="67">
        <v>6</v>
      </c>
      <c r="E122" s="4">
        <f t="shared" si="16"/>
        <v>5.2173913043478262</v>
      </c>
      <c r="G122" s="35" t="s">
        <v>188</v>
      </c>
      <c r="J122" s="67">
        <v>6</v>
      </c>
      <c r="K122" s="4">
        <f t="shared" si="17"/>
        <v>5.2173913043478262</v>
      </c>
      <c r="T122" s="3"/>
    </row>
    <row r="123" spans="1:26" ht="18" customHeight="1">
      <c r="A123" s="35" t="s">
        <v>189</v>
      </c>
      <c r="D123" s="67">
        <v>9</v>
      </c>
      <c r="E123" s="4">
        <f t="shared" si="16"/>
        <v>7.8260869565217401</v>
      </c>
      <c r="G123" s="35" t="s">
        <v>189</v>
      </c>
      <c r="J123" s="67">
        <v>7</v>
      </c>
      <c r="K123" s="4">
        <f t="shared" si="17"/>
        <v>6.0869565217391308</v>
      </c>
      <c r="T123" s="3"/>
    </row>
    <row r="124" spans="1:26" ht="18" customHeight="1">
      <c r="A124" s="35" t="s">
        <v>191</v>
      </c>
      <c r="D124" s="67">
        <v>5</v>
      </c>
      <c r="E124" s="4">
        <f t="shared" si="16"/>
        <v>4.3478260869565215</v>
      </c>
      <c r="G124" s="35" t="s">
        <v>191</v>
      </c>
      <c r="J124" s="67">
        <v>5</v>
      </c>
      <c r="K124" s="4">
        <f t="shared" si="17"/>
        <v>4.3478260869565215</v>
      </c>
      <c r="T124" s="3"/>
    </row>
    <row r="125" spans="1:26" ht="18" customHeight="1">
      <c r="A125" s="35" t="s">
        <v>22</v>
      </c>
      <c r="D125" s="67">
        <v>19</v>
      </c>
      <c r="E125" s="4">
        <f t="shared" si="16"/>
        <v>16.521739130434781</v>
      </c>
      <c r="G125" s="35" t="s">
        <v>22</v>
      </c>
      <c r="J125" s="67">
        <v>19</v>
      </c>
      <c r="K125" s="4">
        <f t="shared" si="17"/>
        <v>16.521739130434781</v>
      </c>
      <c r="T125" s="3"/>
    </row>
    <row r="126" spans="1:26" ht="18" customHeight="1">
      <c r="A126" s="37" t="s">
        <v>2</v>
      </c>
      <c r="B126" s="37"/>
      <c r="C126" s="37"/>
      <c r="D126" s="44">
        <v>115</v>
      </c>
      <c r="E126" s="23">
        <v>100</v>
      </c>
      <c r="G126" s="37" t="s">
        <v>2</v>
      </c>
      <c r="H126" s="37"/>
      <c r="I126" s="37"/>
      <c r="J126" s="44">
        <v>115</v>
      </c>
      <c r="K126" s="23">
        <v>100</v>
      </c>
      <c r="T126" s="3"/>
    </row>
    <row r="127" spans="1:26">
      <c r="T127" s="3"/>
      <c r="V127"/>
      <c r="X127" s="3"/>
      <c r="Z127"/>
    </row>
    <row r="129" spans="1:11">
      <c r="A129" s="248" t="s">
        <v>452</v>
      </c>
      <c r="B129" s="248"/>
      <c r="C129" s="248"/>
      <c r="D129" s="248"/>
      <c r="E129" s="248"/>
      <c r="G129" s="35" t="s">
        <v>453</v>
      </c>
    </row>
    <row r="130" spans="1:11">
      <c r="A130" s="249"/>
      <c r="B130" s="249"/>
      <c r="C130" s="249"/>
      <c r="D130" s="249"/>
      <c r="E130" s="249"/>
    </row>
    <row r="131" spans="1:11" ht="18" customHeight="1">
      <c r="A131" s="36"/>
      <c r="B131" s="36"/>
      <c r="C131" s="36"/>
      <c r="D131" s="42" t="s">
        <v>23</v>
      </c>
      <c r="E131" s="36" t="s">
        <v>24</v>
      </c>
      <c r="F131" s="73"/>
      <c r="G131" s="36"/>
      <c r="H131" s="36"/>
      <c r="I131" s="36"/>
      <c r="J131" s="42" t="s">
        <v>23</v>
      </c>
      <c r="K131" s="36" t="s">
        <v>24</v>
      </c>
    </row>
    <row r="132" spans="1:11" ht="18" customHeight="1">
      <c r="A132" s="35" t="s">
        <v>190</v>
      </c>
      <c r="D132" s="99">
        <v>3</v>
      </c>
      <c r="E132" s="4">
        <f>D132/115*100</f>
        <v>2.6086956521739131</v>
      </c>
      <c r="G132" s="35" t="s">
        <v>190</v>
      </c>
      <c r="J132" s="67">
        <v>3</v>
      </c>
      <c r="K132" s="4">
        <f>J132/115*100</f>
        <v>2.6086956521739131</v>
      </c>
    </row>
    <row r="133" spans="1:11" ht="18" customHeight="1">
      <c r="A133" s="35" t="s">
        <v>185</v>
      </c>
      <c r="D133" s="99">
        <v>9</v>
      </c>
      <c r="E133" s="4">
        <f t="shared" ref="E133:E140" si="18">D133/115*100</f>
        <v>7.8260869565217401</v>
      </c>
      <c r="G133" s="35" t="s">
        <v>185</v>
      </c>
      <c r="J133" s="67">
        <v>5</v>
      </c>
      <c r="K133" s="4">
        <f t="shared" ref="K133:K139" si="19">J133/115*100</f>
        <v>4.3478260869565215</v>
      </c>
    </row>
    <row r="134" spans="1:11" ht="18" customHeight="1">
      <c r="A134" s="35" t="s">
        <v>186</v>
      </c>
      <c r="D134" s="99">
        <v>21</v>
      </c>
      <c r="E134" s="4">
        <f t="shared" si="18"/>
        <v>18.260869565217391</v>
      </c>
      <c r="G134" s="35" t="s">
        <v>186</v>
      </c>
      <c r="J134" s="67">
        <v>19</v>
      </c>
      <c r="K134" s="4">
        <f t="shared" si="19"/>
        <v>16.521739130434781</v>
      </c>
    </row>
    <row r="135" spans="1:11" ht="18" customHeight="1">
      <c r="A135" s="35" t="s">
        <v>187</v>
      </c>
      <c r="D135" s="99">
        <v>36</v>
      </c>
      <c r="E135" s="4">
        <f t="shared" si="18"/>
        <v>31.304347826086961</v>
      </c>
      <c r="G135" s="35" t="s">
        <v>187</v>
      </c>
      <c r="J135" s="67">
        <v>30</v>
      </c>
      <c r="K135" s="4">
        <f t="shared" si="19"/>
        <v>26.086956521739129</v>
      </c>
    </row>
    <row r="136" spans="1:11" ht="18" customHeight="1">
      <c r="A136" s="35" t="s">
        <v>188</v>
      </c>
      <c r="D136" s="99">
        <v>11</v>
      </c>
      <c r="E136" s="4">
        <f t="shared" si="18"/>
        <v>9.5652173913043477</v>
      </c>
      <c r="G136" s="35" t="s">
        <v>188</v>
      </c>
      <c r="J136" s="67">
        <v>18</v>
      </c>
      <c r="K136" s="4">
        <f t="shared" si="19"/>
        <v>15.65217391304348</v>
      </c>
    </row>
    <row r="137" spans="1:11" ht="18" customHeight="1">
      <c r="A137" s="35" t="s">
        <v>189</v>
      </c>
      <c r="D137" s="99">
        <v>9</v>
      </c>
      <c r="E137" s="4">
        <f t="shared" si="18"/>
        <v>7.8260869565217401</v>
      </c>
      <c r="G137" s="35" t="s">
        <v>189</v>
      </c>
      <c r="J137" s="67">
        <v>12</v>
      </c>
      <c r="K137" s="4">
        <f t="shared" si="19"/>
        <v>10.434782608695652</v>
      </c>
    </row>
    <row r="138" spans="1:11" ht="18" customHeight="1">
      <c r="A138" s="35" t="s">
        <v>191</v>
      </c>
      <c r="D138" s="99">
        <v>6</v>
      </c>
      <c r="E138" s="4">
        <f t="shared" si="18"/>
        <v>5.2173913043478262</v>
      </c>
      <c r="G138" s="35" t="s">
        <v>191</v>
      </c>
      <c r="J138" s="67">
        <v>8</v>
      </c>
      <c r="K138" s="4">
        <f t="shared" si="19"/>
        <v>6.9565217391304346</v>
      </c>
    </row>
    <row r="139" spans="1:11" ht="18" customHeight="1">
      <c r="A139" s="47" t="s">
        <v>22</v>
      </c>
      <c r="B139" s="47"/>
      <c r="C139" s="47"/>
      <c r="D139" s="67">
        <v>19</v>
      </c>
      <c r="E139" s="4">
        <f t="shared" si="18"/>
        <v>16.521739130434781</v>
      </c>
      <c r="G139" s="35" t="s">
        <v>22</v>
      </c>
      <c r="J139" s="67">
        <v>20</v>
      </c>
      <c r="K139" s="4">
        <f t="shared" si="19"/>
        <v>17.391304347826086</v>
      </c>
    </row>
    <row r="140" spans="1:11" ht="18" customHeight="1">
      <c r="A140" s="186" t="s">
        <v>244</v>
      </c>
      <c r="B140" s="186"/>
      <c r="C140" s="186"/>
      <c r="D140" s="222">
        <v>1</v>
      </c>
      <c r="E140" s="223">
        <f t="shared" si="18"/>
        <v>0.86956521739130432</v>
      </c>
      <c r="G140" s="37" t="s">
        <v>2</v>
      </c>
      <c r="H140" s="37"/>
      <c r="I140" s="37"/>
      <c r="J140" s="44">
        <v>115</v>
      </c>
      <c r="K140" s="23">
        <v>100</v>
      </c>
    </row>
    <row r="141" spans="1:11" ht="18" customHeight="1">
      <c r="A141" s="65" t="s">
        <v>2</v>
      </c>
      <c r="B141" s="65"/>
      <c r="C141" s="65"/>
      <c r="D141" s="58">
        <v>115</v>
      </c>
      <c r="E141" s="21">
        <v>100</v>
      </c>
    </row>
    <row r="144" spans="1:11">
      <c r="A144" s="35" t="s">
        <v>454</v>
      </c>
      <c r="G144" s="35" t="s">
        <v>455</v>
      </c>
    </row>
    <row r="146" spans="1:11" ht="18" customHeight="1">
      <c r="A146" s="36"/>
      <c r="B146" s="36"/>
      <c r="C146" s="36"/>
      <c r="D146" s="42" t="s">
        <v>23</v>
      </c>
      <c r="E146" s="36" t="s">
        <v>24</v>
      </c>
      <c r="F146" s="73"/>
      <c r="G146" s="36"/>
      <c r="H146" s="36"/>
      <c r="I146" s="36"/>
      <c r="J146" s="42" t="s">
        <v>23</v>
      </c>
      <c r="K146" s="36" t="s">
        <v>24</v>
      </c>
    </row>
    <row r="147" spans="1:11" ht="18" customHeight="1">
      <c r="A147" s="35" t="s">
        <v>190</v>
      </c>
      <c r="D147" s="67">
        <v>8</v>
      </c>
      <c r="E147" s="4">
        <f>D147/115*100</f>
        <v>6.9565217391304346</v>
      </c>
      <c r="G147" s="35" t="s">
        <v>190</v>
      </c>
      <c r="J147" s="67">
        <v>6</v>
      </c>
      <c r="K147" s="4">
        <f>J147/115*100</f>
        <v>5.2173913043478262</v>
      </c>
    </row>
    <row r="148" spans="1:11" ht="18" customHeight="1">
      <c r="A148" s="35" t="s">
        <v>185</v>
      </c>
      <c r="D148" s="67">
        <v>13</v>
      </c>
      <c r="E148" s="4">
        <f t="shared" ref="E148:E154" si="20">D148/115*100</f>
        <v>11.304347826086957</v>
      </c>
      <c r="G148" s="35" t="s">
        <v>185</v>
      </c>
      <c r="J148" s="67">
        <v>13</v>
      </c>
      <c r="K148" s="4">
        <f t="shared" ref="K148:K154" si="21">J148/115*100</f>
        <v>11.304347826086957</v>
      </c>
    </row>
    <row r="149" spans="1:11" ht="18" customHeight="1">
      <c r="A149" s="35" t="s">
        <v>186</v>
      </c>
      <c r="D149" s="67">
        <v>30</v>
      </c>
      <c r="E149" s="4">
        <f t="shared" si="20"/>
        <v>26.086956521739129</v>
      </c>
      <c r="G149" s="35" t="s">
        <v>186</v>
      </c>
      <c r="J149" s="67">
        <v>17</v>
      </c>
      <c r="K149" s="4">
        <f t="shared" si="21"/>
        <v>14.782608695652174</v>
      </c>
    </row>
    <row r="150" spans="1:11" ht="18" customHeight="1">
      <c r="A150" s="35" t="s">
        <v>187</v>
      </c>
      <c r="D150" s="67">
        <v>26</v>
      </c>
      <c r="E150" s="4">
        <f t="shared" si="20"/>
        <v>22.608695652173914</v>
      </c>
      <c r="G150" s="35" t="s">
        <v>187</v>
      </c>
      <c r="J150" s="67">
        <v>20</v>
      </c>
      <c r="K150" s="4">
        <f t="shared" si="21"/>
        <v>17.391304347826086</v>
      </c>
    </row>
    <row r="151" spans="1:11" ht="18" customHeight="1">
      <c r="A151" s="35" t="s">
        <v>188</v>
      </c>
      <c r="D151" s="67">
        <v>3</v>
      </c>
      <c r="E151" s="4">
        <f t="shared" si="20"/>
        <v>2.6086956521739131</v>
      </c>
      <c r="G151" s="35" t="s">
        <v>188</v>
      </c>
      <c r="J151" s="67">
        <v>8</v>
      </c>
      <c r="K151" s="4">
        <f t="shared" si="21"/>
        <v>6.9565217391304346</v>
      </c>
    </row>
    <row r="152" spans="1:11" ht="18" customHeight="1">
      <c r="A152" s="35" t="s">
        <v>189</v>
      </c>
      <c r="D152" s="67">
        <v>11</v>
      </c>
      <c r="E152" s="4">
        <f t="shared" si="20"/>
        <v>9.5652173913043477</v>
      </c>
      <c r="G152" s="35" t="s">
        <v>189</v>
      </c>
      <c r="J152" s="67">
        <v>16</v>
      </c>
      <c r="K152" s="4">
        <f t="shared" si="21"/>
        <v>13.913043478260869</v>
      </c>
    </row>
    <row r="153" spans="1:11" ht="18" customHeight="1">
      <c r="A153" s="35" t="s">
        <v>191</v>
      </c>
      <c r="D153" s="67">
        <v>5</v>
      </c>
      <c r="E153" s="4">
        <f t="shared" si="20"/>
        <v>4.3478260869565215</v>
      </c>
      <c r="G153" s="35" t="s">
        <v>191</v>
      </c>
      <c r="J153" s="67">
        <v>16</v>
      </c>
      <c r="K153" s="4">
        <f t="shared" si="21"/>
        <v>13.913043478260869</v>
      </c>
    </row>
    <row r="154" spans="1:11" ht="18" customHeight="1">
      <c r="A154" s="35" t="s">
        <v>22</v>
      </c>
      <c r="D154" s="98">
        <v>19</v>
      </c>
      <c r="E154" s="4">
        <f t="shared" si="20"/>
        <v>16.521739130434781</v>
      </c>
      <c r="G154" s="35" t="s">
        <v>22</v>
      </c>
      <c r="J154" s="67">
        <v>19</v>
      </c>
      <c r="K154" s="4">
        <f t="shared" si="21"/>
        <v>16.521739130434781</v>
      </c>
    </row>
    <row r="155" spans="1:11" ht="18" customHeight="1">
      <c r="A155" s="37" t="s">
        <v>2</v>
      </c>
      <c r="B155" s="37"/>
      <c r="C155" s="37"/>
      <c r="D155" s="44">
        <v>115</v>
      </c>
      <c r="E155" s="23">
        <v>100</v>
      </c>
      <c r="G155" s="37" t="s">
        <v>2</v>
      </c>
      <c r="H155" s="37"/>
      <c r="I155" s="37"/>
      <c r="J155" s="44">
        <v>115</v>
      </c>
      <c r="K155" s="23">
        <v>100</v>
      </c>
    </row>
  </sheetData>
  <mergeCells count="14">
    <mergeCell ref="G3:K4"/>
    <mergeCell ref="A17:E18"/>
    <mergeCell ref="G17:K18"/>
    <mergeCell ref="A31:E32"/>
    <mergeCell ref="G45:K46"/>
    <mergeCell ref="A115:E116"/>
    <mergeCell ref="G115:K116"/>
    <mergeCell ref="A129:E130"/>
    <mergeCell ref="A59:E60"/>
    <mergeCell ref="G59:K60"/>
    <mergeCell ref="A73:E74"/>
    <mergeCell ref="G73:K74"/>
    <mergeCell ref="A87:E88"/>
    <mergeCell ref="A101:E102"/>
  </mergeCells>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2　人間関係と意識について&amp;"-,標準"&amp;11
</oddHeader>
    <oddFooter>&amp;C&amp;"HG丸ｺﾞｼｯｸM-PRO,標準"&amp;10&amp;P / &amp;N ページ　(問2-4)</oddFooter>
  </headerFooter>
  <rowBreaks count="3" manualBreakCount="3">
    <brk id="42" max="16383" man="1"/>
    <brk id="84" max="16383" man="1"/>
    <brk id="126" max="16383" man="1"/>
  </rowBreaks>
</worksheet>
</file>

<file path=xl/worksheets/sheet11.xml><?xml version="1.0" encoding="utf-8"?>
<worksheet xmlns="http://schemas.openxmlformats.org/spreadsheetml/2006/main" xmlns:r="http://schemas.openxmlformats.org/officeDocument/2006/relationships">
  <sheetPr>
    <tabColor rgb="FF00B050"/>
  </sheetPr>
  <dimension ref="B1:Q30"/>
  <sheetViews>
    <sheetView zoomScale="80" zoomScaleNormal="80" workbookViewId="0"/>
  </sheetViews>
  <sheetFormatPr defaultRowHeight="13.5"/>
  <cols>
    <col min="1" max="1" width="9" style="181"/>
    <col min="2" max="5" width="9" style="180"/>
    <col min="6" max="11" width="9" style="181"/>
    <col min="12" max="12" width="9" style="180"/>
    <col min="13" max="13" width="9" style="181"/>
    <col min="14" max="14" width="9.5" style="181" bestFit="1" customWidth="1"/>
    <col min="15" max="16" width="9" style="181"/>
    <col min="17" max="17" width="9" style="180"/>
    <col min="18" max="16384" width="9" style="181"/>
  </cols>
  <sheetData>
    <row r="1" spans="2:15" ht="18" customHeight="1">
      <c r="B1" s="224" t="s">
        <v>707</v>
      </c>
    </row>
    <row r="2" spans="2:15" ht="18" customHeight="1"/>
    <row r="3" spans="2:15" ht="18" customHeight="1">
      <c r="B3" s="180" t="s">
        <v>566</v>
      </c>
      <c r="I3" s="180" t="s">
        <v>568</v>
      </c>
      <c r="J3" s="180"/>
      <c r="K3" s="180"/>
      <c r="L3" s="181"/>
    </row>
    <row r="4" spans="2:15" ht="18" customHeight="1">
      <c r="I4" s="180"/>
      <c r="J4" s="180"/>
      <c r="K4" s="180"/>
      <c r="L4" s="181"/>
    </row>
    <row r="5" spans="2:15" ht="18" customHeight="1">
      <c r="B5" s="196"/>
      <c r="C5" s="196"/>
      <c r="D5" s="202" t="s">
        <v>23</v>
      </c>
      <c r="E5" s="74" t="s">
        <v>24</v>
      </c>
      <c r="H5" s="2"/>
      <c r="I5" s="182"/>
      <c r="J5" s="182"/>
      <c r="K5" s="182"/>
      <c r="L5" s="183" t="s">
        <v>534</v>
      </c>
      <c r="M5" s="225"/>
      <c r="N5" s="182" t="s">
        <v>550</v>
      </c>
      <c r="O5" s="226"/>
    </row>
    <row r="6" spans="2:15" ht="18" customHeight="1">
      <c r="B6" s="180" t="s">
        <v>76</v>
      </c>
      <c r="D6" s="204">
        <v>70</v>
      </c>
      <c r="E6" s="190">
        <f>D6/115*100</f>
        <v>60.869565217391312</v>
      </c>
      <c r="H6" s="190"/>
      <c r="I6" s="186"/>
      <c r="J6" s="186"/>
      <c r="K6" s="186"/>
      <c r="L6" s="187" t="s">
        <v>23</v>
      </c>
      <c r="M6" s="188" t="s">
        <v>24</v>
      </c>
      <c r="N6" s="189" t="s">
        <v>23</v>
      </c>
      <c r="O6" s="189" t="s">
        <v>24</v>
      </c>
    </row>
    <row r="7" spans="2:15" ht="18" customHeight="1">
      <c r="B7" s="180" t="s">
        <v>77</v>
      </c>
      <c r="D7" s="204">
        <v>43</v>
      </c>
      <c r="E7" s="190">
        <f t="shared" ref="E7:E8" si="0">D7/115*100</f>
        <v>37.391304347826086</v>
      </c>
      <c r="H7" s="190"/>
      <c r="I7" s="180" t="s">
        <v>113</v>
      </c>
      <c r="J7" s="180"/>
      <c r="K7" s="180"/>
      <c r="L7" s="193">
        <v>3</v>
      </c>
      <c r="M7" s="192">
        <v>4.28571428571429</v>
      </c>
      <c r="N7" s="181">
        <v>2</v>
      </c>
      <c r="O7" s="190">
        <v>2.8571428571428599</v>
      </c>
    </row>
    <row r="8" spans="2:15" ht="18" customHeight="1">
      <c r="B8" s="180" t="s">
        <v>22</v>
      </c>
      <c r="D8" s="204">
        <v>2</v>
      </c>
      <c r="E8" s="190">
        <f t="shared" si="0"/>
        <v>1.7391304347826086</v>
      </c>
      <c r="H8" s="190"/>
      <c r="I8" s="180" t="s">
        <v>114</v>
      </c>
      <c r="J8" s="180"/>
      <c r="K8" s="180"/>
      <c r="L8" s="193">
        <v>0</v>
      </c>
      <c r="M8" s="192">
        <v>0</v>
      </c>
      <c r="N8" s="181">
        <v>1</v>
      </c>
      <c r="O8" s="190">
        <v>1.4285714285714299</v>
      </c>
    </row>
    <row r="9" spans="2:15" ht="18" customHeight="1">
      <c r="B9" s="196" t="s">
        <v>2</v>
      </c>
      <c r="C9" s="196"/>
      <c r="D9" s="206">
        <v>115</v>
      </c>
      <c r="E9" s="200">
        <v>100</v>
      </c>
      <c r="H9" s="201"/>
      <c r="I9" s="180" t="s">
        <v>115</v>
      </c>
      <c r="J9" s="180"/>
      <c r="K9" s="180"/>
      <c r="L9" s="193">
        <v>3</v>
      </c>
      <c r="M9" s="192">
        <v>4.28571428571429</v>
      </c>
      <c r="N9" s="181">
        <v>1</v>
      </c>
      <c r="O9" s="190">
        <v>1.4285714285714299</v>
      </c>
    </row>
    <row r="10" spans="2:15" ht="18" customHeight="1">
      <c r="I10" s="180" t="s">
        <v>116</v>
      </c>
      <c r="J10" s="180"/>
      <c r="K10" s="180"/>
      <c r="L10" s="193">
        <v>23</v>
      </c>
      <c r="M10" s="192">
        <v>32.857142857142897</v>
      </c>
      <c r="N10" s="181">
        <v>0</v>
      </c>
      <c r="O10" s="190">
        <v>0</v>
      </c>
    </row>
    <row r="11" spans="2:15" ht="18" customHeight="1">
      <c r="I11" s="180" t="s">
        <v>117</v>
      </c>
      <c r="J11" s="180"/>
      <c r="K11" s="180"/>
      <c r="L11" s="193">
        <v>11</v>
      </c>
      <c r="M11" s="192">
        <v>15.714285714285699</v>
      </c>
      <c r="N11" s="181">
        <v>1</v>
      </c>
      <c r="O11" s="190">
        <v>1.4285714285714299</v>
      </c>
    </row>
    <row r="12" spans="2:15" ht="18" customHeight="1">
      <c r="B12" s="180" t="s">
        <v>567</v>
      </c>
      <c r="I12" s="180" t="s">
        <v>118</v>
      </c>
      <c r="J12" s="180"/>
      <c r="K12" s="180"/>
      <c r="L12" s="193">
        <v>0</v>
      </c>
      <c r="M12" s="192">
        <v>0</v>
      </c>
      <c r="N12" s="181">
        <v>0</v>
      </c>
      <c r="O12" s="190">
        <v>0</v>
      </c>
    </row>
    <row r="13" spans="2:15" ht="18" customHeight="1">
      <c r="I13" s="180" t="s">
        <v>119</v>
      </c>
      <c r="J13" s="180"/>
      <c r="K13" s="180"/>
      <c r="L13" s="193">
        <v>7</v>
      </c>
      <c r="M13" s="192">
        <v>10</v>
      </c>
      <c r="N13" s="181">
        <v>0</v>
      </c>
      <c r="O13" s="190">
        <v>0</v>
      </c>
    </row>
    <row r="14" spans="2:15" ht="18" customHeight="1">
      <c r="B14" s="196"/>
      <c r="C14" s="196"/>
      <c r="D14" s="196"/>
      <c r="E14" s="196"/>
      <c r="F14" s="202" t="s">
        <v>23</v>
      </c>
      <c r="G14" s="74" t="s">
        <v>24</v>
      </c>
      <c r="H14" s="2"/>
      <c r="I14" s="180" t="s">
        <v>120</v>
      </c>
      <c r="J14" s="180"/>
      <c r="K14" s="180"/>
      <c r="L14" s="193">
        <v>0</v>
      </c>
      <c r="M14" s="192">
        <v>0</v>
      </c>
      <c r="N14" s="181">
        <v>0</v>
      </c>
      <c r="O14" s="190">
        <v>0</v>
      </c>
    </row>
    <row r="15" spans="2:15" ht="18" customHeight="1">
      <c r="B15" s="180" t="s">
        <v>78</v>
      </c>
      <c r="F15" s="93">
        <v>24</v>
      </c>
      <c r="G15" s="190">
        <f>F15/70*100</f>
        <v>34.285714285714285</v>
      </c>
      <c r="I15" s="180" t="s">
        <v>121</v>
      </c>
      <c r="J15" s="180"/>
      <c r="K15" s="180"/>
      <c r="L15" s="193">
        <v>16</v>
      </c>
      <c r="M15" s="192">
        <v>22.8571428571429</v>
      </c>
      <c r="N15" s="181">
        <v>0</v>
      </c>
      <c r="O15" s="190">
        <v>0</v>
      </c>
    </row>
    <row r="16" spans="2:15" ht="18" customHeight="1">
      <c r="B16" s="180" t="s">
        <v>79</v>
      </c>
      <c r="F16" s="93">
        <v>15</v>
      </c>
      <c r="G16" s="190">
        <f t="shared" ref="G16:G21" si="1">F16/70*100</f>
        <v>21.428571428571427</v>
      </c>
      <c r="I16" s="180" t="s">
        <v>122</v>
      </c>
      <c r="J16" s="180"/>
      <c r="K16" s="180"/>
      <c r="L16" s="193">
        <v>4</v>
      </c>
      <c r="M16" s="192">
        <v>5.71428571428571</v>
      </c>
      <c r="N16" s="181">
        <v>1</v>
      </c>
      <c r="O16" s="190">
        <v>1.4285714285714299</v>
      </c>
    </row>
    <row r="17" spans="2:15" ht="18" customHeight="1">
      <c r="B17" s="180" t="s">
        <v>80</v>
      </c>
      <c r="F17" s="93">
        <v>4</v>
      </c>
      <c r="G17" s="190">
        <f t="shared" si="1"/>
        <v>5.7142857142857144</v>
      </c>
      <c r="I17" s="180" t="s">
        <v>123</v>
      </c>
      <c r="J17" s="180"/>
      <c r="K17" s="180"/>
      <c r="L17" s="193">
        <v>0</v>
      </c>
      <c r="M17" s="192">
        <v>0</v>
      </c>
      <c r="N17" s="181">
        <v>0</v>
      </c>
      <c r="O17" s="190">
        <v>0</v>
      </c>
    </row>
    <row r="18" spans="2:15" ht="18" customHeight="1">
      <c r="B18" s="180" t="s">
        <v>81</v>
      </c>
      <c r="F18" s="93">
        <v>16</v>
      </c>
      <c r="G18" s="190">
        <f t="shared" si="1"/>
        <v>22.857142857142858</v>
      </c>
      <c r="I18" s="180" t="s">
        <v>124</v>
      </c>
      <c r="J18" s="180"/>
      <c r="K18" s="180"/>
      <c r="L18" s="193">
        <v>0</v>
      </c>
      <c r="M18" s="192">
        <v>0</v>
      </c>
      <c r="N18" s="181">
        <v>0</v>
      </c>
      <c r="O18" s="190">
        <v>0</v>
      </c>
    </row>
    <row r="19" spans="2:15" ht="18" customHeight="1">
      <c r="B19" s="180" t="s">
        <v>82</v>
      </c>
      <c r="F19" s="93">
        <v>15</v>
      </c>
      <c r="G19" s="190">
        <f t="shared" si="1"/>
        <v>21.428571428571427</v>
      </c>
      <c r="I19" s="180" t="s">
        <v>125</v>
      </c>
      <c r="J19" s="180"/>
      <c r="K19" s="180"/>
      <c r="L19" s="193">
        <v>2</v>
      </c>
      <c r="M19" s="192">
        <v>2.8571428571428599</v>
      </c>
      <c r="N19" s="181">
        <v>1</v>
      </c>
      <c r="O19" s="190">
        <v>1.4285714285714299</v>
      </c>
    </row>
    <row r="20" spans="2:15" ht="18" customHeight="1">
      <c r="B20" s="180" t="s">
        <v>83</v>
      </c>
      <c r="F20" s="93">
        <v>4</v>
      </c>
      <c r="G20" s="190">
        <f t="shared" si="1"/>
        <v>5.7142857142857144</v>
      </c>
      <c r="I20" s="180" t="s">
        <v>103</v>
      </c>
      <c r="J20" s="180"/>
      <c r="K20" s="180"/>
      <c r="L20" s="193">
        <v>1</v>
      </c>
      <c r="M20" s="192">
        <v>1.4285714285714299</v>
      </c>
      <c r="N20" s="181">
        <v>0</v>
      </c>
      <c r="O20" s="190">
        <v>0</v>
      </c>
    </row>
    <row r="21" spans="2:15" ht="18" customHeight="1">
      <c r="B21" s="180" t="s">
        <v>17</v>
      </c>
      <c r="F21" s="93">
        <v>1</v>
      </c>
      <c r="G21" s="190">
        <f t="shared" si="1"/>
        <v>1.4285714285714286</v>
      </c>
      <c r="I21" s="180" t="s">
        <v>22</v>
      </c>
      <c r="J21" s="180"/>
      <c r="K21" s="180"/>
      <c r="L21" s="193">
        <v>0</v>
      </c>
      <c r="M21" s="192">
        <v>0</v>
      </c>
      <c r="N21" s="181">
        <v>63</v>
      </c>
      <c r="O21" s="190">
        <v>90</v>
      </c>
    </row>
    <row r="22" spans="2:15" ht="18" customHeight="1">
      <c r="B22" s="180" t="s">
        <v>22</v>
      </c>
      <c r="F22" s="93">
        <v>0</v>
      </c>
      <c r="G22" s="190">
        <v>0</v>
      </c>
      <c r="H22" s="190"/>
      <c r="I22" s="196" t="s">
        <v>2</v>
      </c>
      <c r="J22" s="196"/>
      <c r="K22" s="196"/>
      <c r="L22" s="197">
        <v>70</v>
      </c>
      <c r="M22" s="198">
        <v>100</v>
      </c>
      <c r="N22" s="199">
        <v>70</v>
      </c>
      <c r="O22" s="200">
        <v>100</v>
      </c>
    </row>
    <row r="23" spans="2:15" ht="18" customHeight="1" thickBot="1">
      <c r="B23" s="227" t="s">
        <v>2</v>
      </c>
      <c r="C23" s="227"/>
      <c r="D23" s="227"/>
      <c r="E23" s="227"/>
      <c r="F23" s="94">
        <f>SUM(F15:F22)</f>
        <v>79</v>
      </c>
      <c r="G23" s="228">
        <v>115.71428571428601</v>
      </c>
      <c r="H23" s="201"/>
      <c r="I23" s="180"/>
      <c r="J23" s="180"/>
      <c r="K23" s="180"/>
      <c r="L23" s="181"/>
    </row>
    <row r="24" spans="2:15" ht="18" customHeight="1" thickTop="1">
      <c r="B24" s="104" t="s">
        <v>312</v>
      </c>
      <c r="C24" s="104"/>
      <c r="D24" s="104"/>
      <c r="E24" s="104"/>
      <c r="F24" s="103">
        <v>70</v>
      </c>
      <c r="G24" s="229">
        <v>100</v>
      </c>
      <c r="I24" s="66" t="s">
        <v>569</v>
      </c>
      <c r="J24" s="66"/>
      <c r="K24" s="66"/>
      <c r="L24" s="181"/>
    </row>
    <row r="25" spans="2:15" ht="18" customHeight="1">
      <c r="B25" s="79"/>
      <c r="C25" s="79"/>
      <c r="D25" s="79"/>
      <c r="E25" s="79"/>
      <c r="F25" s="2"/>
      <c r="G25" s="201"/>
    </row>
    <row r="26" spans="2:15" ht="18" customHeight="1">
      <c r="B26" s="79" t="s">
        <v>376</v>
      </c>
      <c r="C26" s="79"/>
      <c r="D26" s="79"/>
      <c r="E26" s="79"/>
      <c r="F26" s="2"/>
      <c r="G26" s="201"/>
    </row>
    <row r="27" spans="2:15" ht="18" customHeight="1">
      <c r="B27" s="196"/>
      <c r="C27" s="196"/>
      <c r="D27" s="196"/>
      <c r="E27" s="196"/>
      <c r="F27" s="202" t="s">
        <v>23</v>
      </c>
      <c r="G27" s="74" t="s">
        <v>24</v>
      </c>
    </row>
    <row r="28" spans="2:15" ht="18" customHeight="1">
      <c r="B28" s="186" t="s">
        <v>520</v>
      </c>
      <c r="C28" s="186"/>
      <c r="D28" s="186"/>
      <c r="E28" s="186"/>
      <c r="F28" s="230">
        <v>1</v>
      </c>
      <c r="G28" s="223">
        <v>1.4285714285714299</v>
      </c>
    </row>
    <row r="29" spans="2:15" ht="18" customHeight="1"/>
    <row r="30" spans="2:15" ht="18" customHeight="1">
      <c r="B30" s="66" t="s">
        <v>569</v>
      </c>
      <c r="C30" s="66"/>
      <c r="D30" s="66"/>
      <c r="E30" s="66"/>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(問3-1～3)</oddFoot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sheetPr>
    <tabColor rgb="FF00B050"/>
  </sheetPr>
  <dimension ref="B1:X37"/>
  <sheetViews>
    <sheetView zoomScale="80" zoomScaleNormal="80" workbookViewId="0"/>
  </sheetViews>
  <sheetFormatPr defaultRowHeight="13.5"/>
  <cols>
    <col min="1" max="1" width="9" style="181"/>
    <col min="2" max="4" width="9" style="180"/>
    <col min="5" max="5" width="12.625" style="180" customWidth="1"/>
    <col min="6" max="10" width="9" style="181"/>
    <col min="11" max="11" width="9" style="180"/>
    <col min="12" max="12" width="12.625" style="180" customWidth="1"/>
    <col min="13" max="18" width="9" style="181"/>
    <col min="19" max="19" width="9" style="180"/>
    <col min="20" max="20" width="9.5" style="181" bestFit="1" customWidth="1"/>
    <col min="21" max="26" width="9" style="181"/>
    <col min="27" max="27" width="10.5" style="181" bestFit="1" customWidth="1"/>
    <col min="28" max="31" width="9" style="181"/>
    <col min="32" max="32" width="9.5" style="181" bestFit="1" customWidth="1"/>
    <col min="33" max="16384" width="9" style="181"/>
  </cols>
  <sheetData>
    <row r="1" spans="2:24" ht="18" customHeight="1">
      <c r="B1" s="180" t="s">
        <v>584</v>
      </c>
      <c r="K1" s="180" t="s">
        <v>644</v>
      </c>
      <c r="X1" s="2"/>
    </row>
    <row r="2" spans="2:24" ht="18" customHeight="1">
      <c r="X2" s="2"/>
    </row>
    <row r="3" spans="2:24" s="180" customFormat="1" ht="18" customHeight="1">
      <c r="B3" s="182"/>
      <c r="C3" s="182"/>
      <c r="D3" s="182"/>
      <c r="E3" s="182"/>
      <c r="F3" s="183" t="s">
        <v>534</v>
      </c>
      <c r="G3" s="184"/>
      <c r="H3" s="182" t="s">
        <v>550</v>
      </c>
      <c r="I3" s="182"/>
      <c r="J3" s="79"/>
      <c r="K3" s="182"/>
      <c r="L3" s="182"/>
      <c r="M3" s="183" t="s">
        <v>534</v>
      </c>
      <c r="N3" s="184"/>
      <c r="O3" s="182" t="s">
        <v>550</v>
      </c>
      <c r="P3" s="182"/>
      <c r="W3" s="185"/>
      <c r="X3" s="79"/>
    </row>
    <row r="4" spans="2:24" ht="18" customHeight="1">
      <c r="B4" s="186"/>
      <c r="C4" s="186"/>
      <c r="D4" s="186"/>
      <c r="E4" s="186"/>
      <c r="F4" s="187" t="s">
        <v>23</v>
      </c>
      <c r="G4" s="188" t="s">
        <v>24</v>
      </c>
      <c r="H4" s="189" t="s">
        <v>23</v>
      </c>
      <c r="I4" s="189" t="s">
        <v>24</v>
      </c>
      <c r="J4" s="2"/>
      <c r="K4" s="186"/>
      <c r="L4" s="186"/>
      <c r="M4" s="187" t="s">
        <v>23</v>
      </c>
      <c r="N4" s="188" t="s">
        <v>708</v>
      </c>
      <c r="O4" s="189" t="s">
        <v>23</v>
      </c>
      <c r="P4" s="189" t="s">
        <v>708</v>
      </c>
      <c r="W4" s="190"/>
      <c r="X4" s="2"/>
    </row>
    <row r="5" spans="2:24" ht="18" customHeight="1">
      <c r="B5" s="180" t="s">
        <v>84</v>
      </c>
      <c r="F5" s="191">
        <v>2</v>
      </c>
      <c r="G5" s="192">
        <v>2.8571428571428599</v>
      </c>
      <c r="H5" s="181">
        <v>1</v>
      </c>
      <c r="I5" s="190">
        <v>1.4285714285714299</v>
      </c>
      <c r="K5" s="180" t="s">
        <v>104</v>
      </c>
      <c r="M5" s="191">
        <v>17</v>
      </c>
      <c r="N5" s="192">
        <v>24.285714285714299</v>
      </c>
      <c r="O5" s="16">
        <v>0</v>
      </c>
      <c r="P5" s="190">
        <v>0</v>
      </c>
      <c r="W5" s="190"/>
      <c r="X5" s="2"/>
    </row>
    <row r="6" spans="2:24" ht="18" customHeight="1">
      <c r="B6" s="180" t="s">
        <v>85</v>
      </c>
      <c r="F6" s="191">
        <v>2</v>
      </c>
      <c r="G6" s="192">
        <v>2.8571428571428599</v>
      </c>
      <c r="H6" s="181">
        <v>0</v>
      </c>
      <c r="I6" s="190">
        <v>0</v>
      </c>
      <c r="K6" s="180" t="s">
        <v>105</v>
      </c>
      <c r="M6" s="191">
        <v>2</v>
      </c>
      <c r="N6" s="192">
        <v>2.8571428571428599</v>
      </c>
      <c r="O6" s="16">
        <v>0</v>
      </c>
      <c r="P6" s="190">
        <v>0</v>
      </c>
      <c r="W6" s="190"/>
      <c r="X6" s="2"/>
    </row>
    <row r="7" spans="2:24" ht="18" customHeight="1">
      <c r="B7" s="180" t="s">
        <v>86</v>
      </c>
      <c r="F7" s="191">
        <v>12</v>
      </c>
      <c r="G7" s="192">
        <v>17.1428571428571</v>
      </c>
      <c r="H7" s="181">
        <v>1</v>
      </c>
      <c r="I7" s="190">
        <v>1.4285714285714299</v>
      </c>
      <c r="K7" s="180" t="s">
        <v>106</v>
      </c>
      <c r="M7" s="191">
        <v>0</v>
      </c>
      <c r="N7" s="192">
        <v>0</v>
      </c>
      <c r="O7" s="16">
        <v>0</v>
      </c>
      <c r="P7" s="190">
        <v>0</v>
      </c>
      <c r="W7" s="190"/>
      <c r="X7" s="2"/>
    </row>
    <row r="8" spans="2:24" ht="18" customHeight="1">
      <c r="B8" s="180" t="s">
        <v>87</v>
      </c>
      <c r="F8" s="191">
        <v>2</v>
      </c>
      <c r="G8" s="192">
        <v>2.8571428571428599</v>
      </c>
      <c r="H8" s="181">
        <v>0</v>
      </c>
      <c r="I8" s="190">
        <v>0</v>
      </c>
      <c r="K8" s="180" t="s">
        <v>107</v>
      </c>
      <c r="M8" s="191">
        <v>4</v>
      </c>
      <c r="N8" s="192">
        <v>5.71428571428571</v>
      </c>
      <c r="O8" s="16">
        <v>1</v>
      </c>
      <c r="P8" s="190">
        <v>1.4285714285714299</v>
      </c>
      <c r="W8" s="190"/>
      <c r="X8" s="2"/>
    </row>
    <row r="9" spans="2:24" ht="18" customHeight="1">
      <c r="B9" s="180" t="s">
        <v>88</v>
      </c>
      <c r="F9" s="193">
        <v>0</v>
      </c>
      <c r="G9" s="192">
        <v>0</v>
      </c>
      <c r="H9" s="181">
        <v>0</v>
      </c>
      <c r="I9" s="190">
        <v>0</v>
      </c>
      <c r="K9" s="180" t="s">
        <v>108</v>
      </c>
      <c r="M9" s="191">
        <v>13</v>
      </c>
      <c r="N9" s="192">
        <v>18.571428571428601</v>
      </c>
      <c r="O9" s="16">
        <v>2</v>
      </c>
      <c r="P9" s="190">
        <v>2.8571428571428599</v>
      </c>
      <c r="W9" s="190"/>
      <c r="X9" s="2"/>
    </row>
    <row r="10" spans="2:24" ht="18" customHeight="1">
      <c r="B10" s="180" t="s">
        <v>89</v>
      </c>
      <c r="F10" s="193">
        <v>0</v>
      </c>
      <c r="G10" s="192">
        <v>0</v>
      </c>
      <c r="H10" s="181">
        <v>0</v>
      </c>
      <c r="I10" s="190">
        <v>0</v>
      </c>
      <c r="K10" s="180" t="s">
        <v>109</v>
      </c>
      <c r="M10" s="191">
        <v>10</v>
      </c>
      <c r="N10" s="192">
        <v>14.285714285714301</v>
      </c>
      <c r="O10" s="16">
        <v>1</v>
      </c>
      <c r="P10" s="190">
        <v>1.4285714285714299</v>
      </c>
      <c r="W10" s="190"/>
      <c r="X10" s="2"/>
    </row>
    <row r="11" spans="2:24" ht="18" customHeight="1">
      <c r="B11" s="180" t="s">
        <v>90</v>
      </c>
      <c r="F11" s="191">
        <v>2</v>
      </c>
      <c r="G11" s="192">
        <v>2.8571428571428599</v>
      </c>
      <c r="H11" s="181">
        <v>0</v>
      </c>
      <c r="I11" s="190">
        <v>0</v>
      </c>
      <c r="K11" s="180" t="s">
        <v>110</v>
      </c>
      <c r="M11" s="191">
        <v>2</v>
      </c>
      <c r="N11" s="192">
        <v>2.8571428571428599</v>
      </c>
      <c r="O11" s="16">
        <v>1</v>
      </c>
      <c r="P11" s="190">
        <v>1.4285714285714299</v>
      </c>
      <c r="W11" s="190"/>
      <c r="X11" s="2"/>
    </row>
    <row r="12" spans="2:24" ht="18" customHeight="1">
      <c r="B12" s="180" t="s">
        <v>91</v>
      </c>
      <c r="F12" s="191">
        <v>3</v>
      </c>
      <c r="G12" s="192">
        <v>4.28571428571429</v>
      </c>
      <c r="H12" s="181">
        <v>1</v>
      </c>
      <c r="I12" s="190">
        <v>1.4285714285714299</v>
      </c>
      <c r="K12" s="180" t="s">
        <v>111</v>
      </c>
      <c r="M12" s="191">
        <v>6</v>
      </c>
      <c r="N12" s="192">
        <v>8.5714285714285694</v>
      </c>
      <c r="O12" s="16">
        <v>0</v>
      </c>
      <c r="P12" s="190">
        <v>0</v>
      </c>
      <c r="W12" s="190"/>
      <c r="X12" s="2"/>
    </row>
    <row r="13" spans="2:24" ht="18" customHeight="1">
      <c r="B13" s="180" t="s">
        <v>92</v>
      </c>
      <c r="F13" s="191">
        <v>4</v>
      </c>
      <c r="G13" s="192">
        <v>5.71428571428571</v>
      </c>
      <c r="H13" s="181">
        <v>0</v>
      </c>
      <c r="I13" s="190">
        <v>0</v>
      </c>
      <c r="K13" s="180" t="s">
        <v>112</v>
      </c>
      <c r="M13" s="191">
        <v>3</v>
      </c>
      <c r="N13" s="192">
        <v>4.28571428571429</v>
      </c>
      <c r="O13" s="16">
        <v>0</v>
      </c>
      <c r="P13" s="190">
        <v>0</v>
      </c>
      <c r="W13" s="190"/>
    </row>
    <row r="14" spans="2:24" ht="18" customHeight="1">
      <c r="B14" s="180" t="s">
        <v>93</v>
      </c>
      <c r="F14" s="193">
        <v>0</v>
      </c>
      <c r="G14" s="192">
        <v>0</v>
      </c>
      <c r="H14" s="181">
        <v>0</v>
      </c>
      <c r="I14" s="190">
        <v>0</v>
      </c>
      <c r="K14" s="180" t="s">
        <v>103</v>
      </c>
      <c r="M14" s="191">
        <v>11</v>
      </c>
      <c r="N14" s="192">
        <v>15.714285714285699</v>
      </c>
      <c r="O14" s="16">
        <v>0</v>
      </c>
      <c r="P14" s="190">
        <v>0</v>
      </c>
      <c r="W14" s="190"/>
    </row>
    <row r="15" spans="2:24" ht="18" customHeight="1">
      <c r="B15" s="180" t="s">
        <v>94</v>
      </c>
      <c r="F15" s="191">
        <v>2</v>
      </c>
      <c r="G15" s="192">
        <v>2.8571428571428599</v>
      </c>
      <c r="H15" s="181">
        <v>0</v>
      </c>
      <c r="I15" s="190">
        <v>0</v>
      </c>
      <c r="K15" s="180" t="s">
        <v>22</v>
      </c>
      <c r="M15" s="194">
        <v>2</v>
      </c>
      <c r="N15" s="195">
        <v>2.8571428571428599</v>
      </c>
      <c r="O15" s="16">
        <v>65</v>
      </c>
      <c r="P15" s="190">
        <v>92.857142857142904</v>
      </c>
      <c r="W15" s="190"/>
    </row>
    <row r="16" spans="2:24" ht="18" customHeight="1">
      <c r="B16" s="180" t="s">
        <v>95</v>
      </c>
      <c r="F16" s="191">
        <v>2</v>
      </c>
      <c r="G16" s="192">
        <v>2.8571428571428599</v>
      </c>
      <c r="H16" s="181">
        <v>0</v>
      </c>
      <c r="I16" s="190">
        <v>0</v>
      </c>
      <c r="K16" s="196" t="s">
        <v>2</v>
      </c>
      <c r="L16" s="196"/>
      <c r="M16" s="197">
        <v>70</v>
      </c>
      <c r="N16" s="198">
        <v>100</v>
      </c>
      <c r="O16" s="199">
        <v>70</v>
      </c>
      <c r="P16" s="200">
        <v>100</v>
      </c>
      <c r="W16" s="190"/>
    </row>
    <row r="17" spans="2:23" ht="18" customHeight="1">
      <c r="B17" s="180" t="s">
        <v>96</v>
      </c>
      <c r="F17" s="191">
        <v>11</v>
      </c>
      <c r="G17" s="192">
        <v>15.714285714285699</v>
      </c>
      <c r="H17" s="181">
        <v>0</v>
      </c>
      <c r="I17" s="190">
        <v>0</v>
      </c>
      <c r="K17" s="79"/>
      <c r="L17" s="79"/>
      <c r="M17" s="2"/>
      <c r="W17" s="201"/>
    </row>
    <row r="18" spans="2:23" ht="18" customHeight="1">
      <c r="B18" s="180" t="s">
        <v>97</v>
      </c>
      <c r="F18" s="191">
        <v>3</v>
      </c>
      <c r="G18" s="192">
        <v>4.28571428571429</v>
      </c>
      <c r="H18" s="181">
        <v>2</v>
      </c>
      <c r="I18" s="190">
        <v>2.8571428571428599</v>
      </c>
      <c r="K18" s="66" t="s">
        <v>565</v>
      </c>
      <c r="L18" s="66"/>
    </row>
    <row r="19" spans="2:23" ht="18" customHeight="1">
      <c r="B19" s="180" t="s">
        <v>98</v>
      </c>
      <c r="F19" s="193">
        <v>0</v>
      </c>
      <c r="G19" s="192">
        <v>0</v>
      </c>
      <c r="H19" s="181">
        <v>0</v>
      </c>
      <c r="I19" s="190">
        <v>0</v>
      </c>
      <c r="U19" s="190"/>
    </row>
    <row r="20" spans="2:23" ht="18" customHeight="1">
      <c r="B20" s="180" t="s">
        <v>99</v>
      </c>
      <c r="F20" s="191">
        <v>7</v>
      </c>
      <c r="G20" s="192">
        <v>10</v>
      </c>
      <c r="H20" s="181">
        <v>2</v>
      </c>
      <c r="I20" s="190">
        <v>2.8571428571428599</v>
      </c>
      <c r="S20" s="79"/>
      <c r="T20" s="2"/>
    </row>
    <row r="21" spans="2:23" ht="18" customHeight="1">
      <c r="B21" s="180" t="s">
        <v>100</v>
      </c>
      <c r="F21" s="191">
        <v>3</v>
      </c>
      <c r="G21" s="192">
        <v>4.28571428571429</v>
      </c>
      <c r="H21" s="181">
        <v>0</v>
      </c>
      <c r="I21" s="190">
        <v>0</v>
      </c>
      <c r="K21" s="180" t="s">
        <v>608</v>
      </c>
      <c r="S21" s="66"/>
    </row>
    <row r="22" spans="2:23" ht="18" customHeight="1">
      <c r="B22" s="180" t="s">
        <v>101</v>
      </c>
      <c r="F22" s="191">
        <v>12</v>
      </c>
      <c r="G22" s="192">
        <v>17.1428571428571</v>
      </c>
      <c r="H22" s="181">
        <v>0</v>
      </c>
      <c r="I22" s="190">
        <v>0</v>
      </c>
    </row>
    <row r="23" spans="2:23" ht="18" customHeight="1">
      <c r="B23" s="180" t="s">
        <v>22</v>
      </c>
      <c r="F23" s="191">
        <v>3</v>
      </c>
      <c r="G23" s="192">
        <v>4.28571428571429</v>
      </c>
      <c r="H23" s="181">
        <v>63</v>
      </c>
      <c r="I23" s="190">
        <v>90</v>
      </c>
      <c r="K23" s="196"/>
      <c r="L23" s="196"/>
      <c r="M23" s="202" t="s">
        <v>23</v>
      </c>
      <c r="N23" s="74" t="s">
        <v>24</v>
      </c>
      <c r="O23" s="203"/>
    </row>
    <row r="24" spans="2:23" ht="18" customHeight="1">
      <c r="B24" s="196" t="s">
        <v>2</v>
      </c>
      <c r="C24" s="196"/>
      <c r="D24" s="196"/>
      <c r="E24" s="196"/>
      <c r="F24" s="197">
        <v>70</v>
      </c>
      <c r="G24" s="198">
        <v>100</v>
      </c>
      <c r="H24" s="199">
        <v>70</v>
      </c>
      <c r="I24" s="200">
        <v>100</v>
      </c>
      <c r="K24" s="180" t="s">
        <v>585</v>
      </c>
      <c r="M24" s="204">
        <v>4</v>
      </c>
      <c r="N24" s="190">
        <v>5.71428571428571</v>
      </c>
      <c r="O24" s="205"/>
    </row>
    <row r="25" spans="2:23" ht="18" customHeight="1">
      <c r="B25" s="79"/>
      <c r="C25" s="79"/>
      <c r="D25" s="79"/>
      <c r="E25" s="79"/>
      <c r="F25" s="2"/>
      <c r="K25" s="180" t="s">
        <v>620</v>
      </c>
      <c r="M25" s="204">
        <v>23</v>
      </c>
      <c r="N25" s="190">
        <v>32.857142857142897</v>
      </c>
      <c r="O25" s="205"/>
    </row>
    <row r="26" spans="2:23" ht="18" customHeight="1">
      <c r="B26" s="66" t="s">
        <v>565</v>
      </c>
      <c r="C26" s="66"/>
      <c r="D26" s="66"/>
      <c r="E26" s="66"/>
      <c r="K26" s="180" t="s">
        <v>645</v>
      </c>
      <c r="M26" s="204">
        <v>16</v>
      </c>
      <c r="N26" s="190">
        <v>22.8571428571429</v>
      </c>
      <c r="O26" s="205"/>
    </row>
    <row r="27" spans="2:23" ht="18" customHeight="1">
      <c r="B27" s="66"/>
      <c r="C27" s="66"/>
      <c r="D27" s="66"/>
      <c r="E27" s="66"/>
      <c r="K27" s="180" t="s">
        <v>646</v>
      </c>
      <c r="M27" s="204">
        <v>5</v>
      </c>
      <c r="N27" s="190">
        <v>7.1428571428571397</v>
      </c>
      <c r="O27" s="205"/>
    </row>
    <row r="28" spans="2:23" ht="18" customHeight="1">
      <c r="B28" s="66"/>
      <c r="C28" s="66"/>
      <c r="D28" s="66"/>
      <c r="E28" s="66"/>
      <c r="K28" s="180" t="s">
        <v>647</v>
      </c>
      <c r="M28" s="204">
        <v>2</v>
      </c>
      <c r="N28" s="190">
        <v>2.8571428571428599</v>
      </c>
      <c r="O28" s="205"/>
    </row>
    <row r="29" spans="2:23" ht="18" customHeight="1">
      <c r="K29" s="180" t="s">
        <v>648</v>
      </c>
      <c r="M29" s="204">
        <v>2</v>
      </c>
      <c r="N29" s="190">
        <v>2.8571428571428599</v>
      </c>
      <c r="O29" s="205"/>
    </row>
    <row r="30" spans="2:23" ht="18" customHeight="1">
      <c r="K30" s="180" t="s">
        <v>649</v>
      </c>
      <c r="M30" s="204">
        <v>4</v>
      </c>
      <c r="N30" s="190">
        <v>5.71428571428571</v>
      </c>
      <c r="O30" s="205"/>
    </row>
    <row r="31" spans="2:23" ht="18" customHeight="1">
      <c r="K31" s="180" t="s">
        <v>806</v>
      </c>
      <c r="M31" s="204">
        <v>3</v>
      </c>
      <c r="N31" s="190">
        <v>4.28571428571429</v>
      </c>
      <c r="O31" s="205"/>
    </row>
    <row r="32" spans="2:23" ht="18" customHeight="1">
      <c r="K32" s="180" t="s">
        <v>102</v>
      </c>
      <c r="M32" s="204">
        <v>2</v>
      </c>
      <c r="N32" s="190">
        <v>2.8571428571428599</v>
      </c>
      <c r="O32" s="205"/>
    </row>
    <row r="33" spans="11:15" ht="18" customHeight="1">
      <c r="K33" s="180" t="s">
        <v>103</v>
      </c>
      <c r="M33" s="204">
        <v>4</v>
      </c>
      <c r="N33" s="190">
        <v>5.71428571428571</v>
      </c>
      <c r="O33" s="205"/>
    </row>
    <row r="34" spans="11:15" ht="18" customHeight="1">
      <c r="K34" s="180" t="s">
        <v>22</v>
      </c>
      <c r="M34" s="204">
        <v>5</v>
      </c>
      <c r="N34" s="190">
        <v>7.1428571428571397</v>
      </c>
      <c r="O34" s="205"/>
    </row>
    <row r="35" spans="11:15" ht="18" customHeight="1">
      <c r="K35" s="196" t="s">
        <v>2</v>
      </c>
      <c r="L35" s="196"/>
      <c r="M35" s="206">
        <v>70</v>
      </c>
      <c r="N35" s="200">
        <v>100</v>
      </c>
      <c r="O35" s="205"/>
    </row>
    <row r="36" spans="11:15" ht="18" customHeight="1">
      <c r="K36" s="79"/>
      <c r="L36" s="79"/>
      <c r="M36" s="2"/>
      <c r="O36" s="205"/>
    </row>
    <row r="37" spans="11:15" ht="18" customHeight="1">
      <c r="K37" s="66" t="s">
        <v>565</v>
      </c>
      <c r="L37" s="66"/>
      <c r="O37" s="201"/>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(問3-4～6)</oddFooter>
  </headerFooter>
</worksheet>
</file>

<file path=xl/worksheets/sheet13.xml><?xml version="1.0" encoding="utf-8"?>
<worksheet xmlns="http://schemas.openxmlformats.org/spreadsheetml/2006/main" xmlns:r="http://schemas.openxmlformats.org/officeDocument/2006/relationships">
  <sheetPr>
    <tabColor rgb="FF00B050"/>
  </sheetPr>
  <dimension ref="B1:O52"/>
  <sheetViews>
    <sheetView zoomScale="80" zoomScaleNormal="80" workbookViewId="0"/>
  </sheetViews>
  <sheetFormatPr defaultRowHeight="13.5"/>
  <cols>
    <col min="2" max="4" width="9" style="35"/>
    <col min="6" max="6" width="9" customWidth="1"/>
    <col min="8" max="10" width="9" style="35"/>
    <col min="12" max="12" width="9.5" bestFit="1" customWidth="1"/>
    <col min="15" max="15" width="9" style="35"/>
    <col min="16" max="16" width="10.5" bestFit="1" customWidth="1"/>
  </cols>
  <sheetData>
    <row r="1" spans="2:14">
      <c r="B1" s="180" t="s">
        <v>642</v>
      </c>
      <c r="H1" s="35" t="s">
        <v>643</v>
      </c>
      <c r="N1" s="12"/>
    </row>
    <row r="3" spans="2:14">
      <c r="B3" s="37" t="s">
        <v>126</v>
      </c>
      <c r="C3" s="42" t="s">
        <v>23</v>
      </c>
      <c r="D3" s="36" t="s">
        <v>708</v>
      </c>
      <c r="H3" s="37" t="s">
        <v>128</v>
      </c>
      <c r="I3" s="37"/>
      <c r="J3" s="37"/>
      <c r="K3" s="42" t="s">
        <v>23</v>
      </c>
      <c r="L3" s="36" t="s">
        <v>24</v>
      </c>
    </row>
    <row r="4" spans="2:14">
      <c r="B4" s="108">
        <v>0</v>
      </c>
      <c r="C4" s="67">
        <v>1</v>
      </c>
      <c r="D4" s="4">
        <v>1.4285714285714299</v>
      </c>
      <c r="H4" s="35" t="s">
        <v>535</v>
      </c>
      <c r="K4" s="67">
        <v>13</v>
      </c>
      <c r="L4" s="4">
        <v>18.571428571428601</v>
      </c>
    </row>
    <row r="5" spans="2:14">
      <c r="B5" s="108">
        <v>1</v>
      </c>
      <c r="C5" s="67">
        <v>1</v>
      </c>
      <c r="D5" s="4">
        <v>1.4285714285714299</v>
      </c>
      <c r="H5" s="35" t="s">
        <v>807</v>
      </c>
      <c r="K5" s="67">
        <v>6</v>
      </c>
      <c r="L5" s="4">
        <v>8.5714285714285694</v>
      </c>
    </row>
    <row r="6" spans="2:14">
      <c r="B6" s="108">
        <v>2</v>
      </c>
      <c r="C6" s="67">
        <v>3</v>
      </c>
      <c r="D6" s="4">
        <v>4.28571428571429</v>
      </c>
      <c r="H6" s="35" t="s">
        <v>808</v>
      </c>
      <c r="K6" s="67">
        <v>0</v>
      </c>
      <c r="L6" s="4">
        <v>0</v>
      </c>
    </row>
    <row r="7" spans="2:14">
      <c r="B7" s="108">
        <v>3</v>
      </c>
      <c r="C7" s="67">
        <v>2</v>
      </c>
      <c r="D7" s="4">
        <v>2.8571428571428599</v>
      </c>
      <c r="H7" s="35" t="s">
        <v>809</v>
      </c>
      <c r="K7" s="67">
        <v>2</v>
      </c>
      <c r="L7" s="4">
        <v>2.8571428571428599</v>
      </c>
    </row>
    <row r="8" spans="2:14">
      <c r="B8" s="108">
        <v>4</v>
      </c>
      <c r="C8" s="67">
        <v>6</v>
      </c>
      <c r="D8" s="4">
        <v>8.5714285714285694</v>
      </c>
      <c r="H8" s="35" t="s">
        <v>810</v>
      </c>
      <c r="K8" s="67">
        <v>7</v>
      </c>
      <c r="L8" s="4">
        <v>10</v>
      </c>
    </row>
    <row r="9" spans="2:14">
      <c r="B9" s="108">
        <v>5</v>
      </c>
      <c r="C9" s="67">
        <v>45</v>
      </c>
      <c r="D9" s="4">
        <v>64.285714285714306</v>
      </c>
      <c r="H9" s="35" t="s">
        <v>811</v>
      </c>
      <c r="K9" s="67">
        <v>11</v>
      </c>
      <c r="L9" s="4">
        <v>15.714285714285699</v>
      </c>
    </row>
    <row r="10" spans="2:14">
      <c r="B10" s="108">
        <v>6</v>
      </c>
      <c r="C10" s="67">
        <v>7</v>
      </c>
      <c r="D10" s="4">
        <v>10</v>
      </c>
      <c r="H10" s="35" t="s">
        <v>812</v>
      </c>
      <c r="K10" s="67">
        <v>11</v>
      </c>
      <c r="L10" s="4">
        <v>15.714285714285699</v>
      </c>
    </row>
    <row r="11" spans="2:14">
      <c r="B11" s="108">
        <v>7</v>
      </c>
      <c r="C11" s="43">
        <v>2</v>
      </c>
      <c r="D11" s="4">
        <v>2.8571428571428599</v>
      </c>
      <c r="H11" s="35" t="s">
        <v>813</v>
      </c>
      <c r="K11" s="67">
        <v>9</v>
      </c>
      <c r="L11" s="4">
        <v>12.8571428571429</v>
      </c>
    </row>
    <row r="12" spans="2:14">
      <c r="B12" s="35" t="s">
        <v>22</v>
      </c>
      <c r="C12" s="43">
        <v>3</v>
      </c>
      <c r="D12" s="4">
        <v>4.28571428571429</v>
      </c>
      <c r="H12" s="35" t="s">
        <v>814</v>
      </c>
      <c r="K12" s="67">
        <v>2</v>
      </c>
      <c r="L12" s="4">
        <v>2.8571428571428599</v>
      </c>
    </row>
    <row r="13" spans="2:14">
      <c r="B13" s="37" t="s">
        <v>2</v>
      </c>
      <c r="C13" s="44">
        <v>70</v>
      </c>
      <c r="D13" s="23">
        <v>100</v>
      </c>
      <c r="H13" s="35" t="s">
        <v>815</v>
      </c>
      <c r="K13" s="67">
        <v>3</v>
      </c>
      <c r="L13" s="4">
        <v>4.28571428571429</v>
      </c>
    </row>
    <row r="14" spans="2:14">
      <c r="H14" s="35" t="s">
        <v>816</v>
      </c>
      <c r="K14" s="67">
        <v>3</v>
      </c>
      <c r="L14" s="4">
        <v>4.28571428571429</v>
      </c>
    </row>
    <row r="15" spans="2:14">
      <c r="B15" s="37"/>
      <c r="C15" s="37"/>
      <c r="D15" s="37"/>
      <c r="E15" s="39" t="s">
        <v>709</v>
      </c>
      <c r="H15" s="35" t="s">
        <v>129</v>
      </c>
      <c r="K15" s="67">
        <v>1</v>
      </c>
      <c r="L15" s="4">
        <v>1.4285714285714299</v>
      </c>
    </row>
    <row r="16" spans="2:14">
      <c r="B16" s="35" t="s">
        <v>45</v>
      </c>
      <c r="E16" s="40">
        <v>4.6900000000000004</v>
      </c>
      <c r="H16" s="35" t="s">
        <v>380</v>
      </c>
      <c r="K16" s="67">
        <v>0</v>
      </c>
      <c r="L16" s="4">
        <v>0</v>
      </c>
    </row>
    <row r="17" spans="2:13">
      <c r="B17" s="35" t="s">
        <v>46</v>
      </c>
      <c r="E17" s="40">
        <v>1.24</v>
      </c>
      <c r="H17" s="35" t="s">
        <v>22</v>
      </c>
      <c r="K17" s="43">
        <v>2</v>
      </c>
      <c r="L17" s="4">
        <v>2.8571428571428599</v>
      </c>
    </row>
    <row r="18" spans="2:13">
      <c r="B18" s="35" t="s">
        <v>62</v>
      </c>
      <c r="E18" s="40">
        <v>4.76</v>
      </c>
      <c r="H18" s="37" t="s">
        <v>2</v>
      </c>
      <c r="I18" s="37"/>
      <c r="J18" s="37"/>
      <c r="K18" s="44">
        <v>70</v>
      </c>
      <c r="L18" s="23">
        <v>100</v>
      </c>
    </row>
    <row r="19" spans="2:13">
      <c r="B19" s="65" t="s">
        <v>61</v>
      </c>
      <c r="C19" s="65"/>
      <c r="D19" s="65"/>
      <c r="E19" s="57">
        <v>1.1100000000000001</v>
      </c>
    </row>
    <row r="20" spans="2:13">
      <c r="H20" s="66" t="s">
        <v>565</v>
      </c>
      <c r="I20" s="66"/>
      <c r="J20" s="66"/>
    </row>
    <row r="21" spans="2:13">
      <c r="B21" s="66" t="s">
        <v>565</v>
      </c>
      <c r="C21" s="66"/>
      <c r="D21" s="66"/>
    </row>
    <row r="23" spans="2:13">
      <c r="B23" s="37" t="s">
        <v>127</v>
      </c>
      <c r="C23" s="37"/>
      <c r="D23" s="37"/>
      <c r="E23" s="42" t="s">
        <v>23</v>
      </c>
      <c r="F23" s="36" t="s">
        <v>24</v>
      </c>
      <c r="H23" s="180" t="s">
        <v>619</v>
      </c>
    </row>
    <row r="24" spans="2:13">
      <c r="B24" s="35" t="s">
        <v>622</v>
      </c>
      <c r="E24" s="68">
        <v>1</v>
      </c>
      <c r="F24" s="4">
        <v>1.4285714285714299</v>
      </c>
    </row>
    <row r="25" spans="2:13">
      <c r="B25" s="35" t="s">
        <v>823</v>
      </c>
      <c r="E25" s="68">
        <v>6</v>
      </c>
      <c r="F25" s="4">
        <v>8.5714285714285694</v>
      </c>
      <c r="H25" s="48"/>
      <c r="I25" s="48"/>
      <c r="J25" s="50" t="s">
        <v>534</v>
      </c>
      <c r="K25" s="53"/>
      <c r="L25" s="48" t="s">
        <v>550</v>
      </c>
      <c r="M25" s="30"/>
    </row>
    <row r="26" spans="2:13">
      <c r="B26" s="35" t="s">
        <v>817</v>
      </c>
      <c r="E26" s="68">
        <v>5</v>
      </c>
      <c r="F26" s="4">
        <v>7.1428571428571397</v>
      </c>
      <c r="H26" s="65"/>
      <c r="I26" s="65"/>
      <c r="J26" s="51" t="s">
        <v>23</v>
      </c>
      <c r="K26" s="54" t="s">
        <v>24</v>
      </c>
      <c r="L26" s="49" t="s">
        <v>23</v>
      </c>
      <c r="M26" s="49" t="s">
        <v>24</v>
      </c>
    </row>
    <row r="27" spans="2:13">
      <c r="B27" s="35" t="s">
        <v>818</v>
      </c>
      <c r="E27" s="68">
        <v>8</v>
      </c>
      <c r="F27" s="4">
        <v>11.4285714285714</v>
      </c>
      <c r="H27" s="35" t="s">
        <v>536</v>
      </c>
      <c r="J27" s="109">
        <v>16</v>
      </c>
      <c r="K27" s="55">
        <v>22.8571428571429</v>
      </c>
      <c r="L27">
        <v>2</v>
      </c>
      <c r="M27" s="4">
        <v>2.8571428571428599</v>
      </c>
    </row>
    <row r="28" spans="2:13">
      <c r="B28" s="35" t="s">
        <v>819</v>
      </c>
      <c r="E28" s="68">
        <v>15</v>
      </c>
      <c r="F28" s="4">
        <v>21.428571428571399</v>
      </c>
      <c r="H28" s="35" t="s">
        <v>821</v>
      </c>
      <c r="J28" s="109">
        <v>14</v>
      </c>
      <c r="K28" s="55">
        <v>20</v>
      </c>
      <c r="L28">
        <v>1</v>
      </c>
      <c r="M28" s="4">
        <v>1.4285714285714299</v>
      </c>
    </row>
    <row r="29" spans="2:13">
      <c r="B29" s="35" t="s">
        <v>820</v>
      </c>
      <c r="E29" s="68">
        <v>23</v>
      </c>
      <c r="F29" s="4">
        <v>32.857142857142897</v>
      </c>
      <c r="H29" s="35" t="s">
        <v>822</v>
      </c>
      <c r="J29" s="109">
        <v>9</v>
      </c>
      <c r="K29" s="55">
        <v>12.8571428571429</v>
      </c>
      <c r="L29">
        <v>2</v>
      </c>
      <c r="M29" s="4">
        <v>2.8571428571428599</v>
      </c>
    </row>
    <row r="30" spans="2:13">
      <c r="B30" s="35" t="s">
        <v>824</v>
      </c>
      <c r="E30" s="68">
        <v>9</v>
      </c>
      <c r="F30" s="4">
        <v>12.8571428571429</v>
      </c>
      <c r="H30" s="35" t="s">
        <v>740</v>
      </c>
      <c r="J30" s="109">
        <v>11</v>
      </c>
      <c r="K30" s="55">
        <v>15.714285714285699</v>
      </c>
      <c r="L30">
        <v>0</v>
      </c>
      <c r="M30" s="4">
        <v>0</v>
      </c>
    </row>
    <row r="31" spans="2:13">
      <c r="B31" s="35" t="s">
        <v>22</v>
      </c>
      <c r="E31" s="68">
        <v>3</v>
      </c>
      <c r="F31" s="4">
        <v>4.28571428571429</v>
      </c>
      <c r="H31" s="35" t="s">
        <v>825</v>
      </c>
      <c r="J31" s="109">
        <v>17</v>
      </c>
      <c r="K31" s="55">
        <v>24.285714285714299</v>
      </c>
      <c r="L31">
        <v>3</v>
      </c>
      <c r="M31" s="4">
        <v>4.28571428571429</v>
      </c>
    </row>
    <row r="32" spans="2:13">
      <c r="B32" s="37" t="s">
        <v>2</v>
      </c>
      <c r="C32" s="37"/>
      <c r="D32" s="37"/>
      <c r="E32" s="44">
        <v>70</v>
      </c>
      <c r="F32" s="23">
        <v>100</v>
      </c>
      <c r="H32" s="35" t="s">
        <v>22</v>
      </c>
      <c r="J32" s="109">
        <v>3</v>
      </c>
      <c r="K32" s="55">
        <v>4.28571428571429</v>
      </c>
      <c r="L32">
        <v>62</v>
      </c>
      <c r="M32" s="4">
        <v>88.571428571428598</v>
      </c>
    </row>
    <row r="33" spans="2:13">
      <c r="H33" s="37" t="s">
        <v>2</v>
      </c>
      <c r="I33" s="37"/>
      <c r="J33" s="41">
        <v>70</v>
      </c>
      <c r="K33" s="56">
        <v>100</v>
      </c>
      <c r="L33" s="22">
        <v>70</v>
      </c>
      <c r="M33" s="23">
        <v>100</v>
      </c>
    </row>
    <row r="34" spans="2:13">
      <c r="B34" s="37"/>
      <c r="C34" s="37"/>
      <c r="D34" s="37"/>
      <c r="E34" s="39" t="s">
        <v>710</v>
      </c>
      <c r="J34"/>
    </row>
    <row r="35" spans="2:13">
      <c r="B35" s="35" t="s">
        <v>45</v>
      </c>
      <c r="E35" s="40">
        <v>33.6</v>
      </c>
      <c r="H35" s="37"/>
      <c r="I35" s="37"/>
      <c r="J35" s="39" t="s">
        <v>711</v>
      </c>
      <c r="K35" s="100"/>
      <c r="L35" s="36" t="s">
        <v>711</v>
      </c>
      <c r="M35" s="22"/>
    </row>
    <row r="36" spans="2:13">
      <c r="B36" s="35" t="s">
        <v>46</v>
      </c>
      <c r="E36" s="40">
        <v>15.4</v>
      </c>
      <c r="H36" s="35" t="s">
        <v>45</v>
      </c>
      <c r="J36" s="40">
        <v>6.8</v>
      </c>
      <c r="K36" s="101"/>
      <c r="L36">
        <v>5.9</v>
      </c>
    </row>
    <row r="37" spans="2:13">
      <c r="B37" s="35" t="s">
        <v>62</v>
      </c>
      <c r="E37" s="40">
        <v>34.1</v>
      </c>
      <c r="H37" s="65" t="s">
        <v>46</v>
      </c>
      <c r="I37" s="65"/>
      <c r="J37" s="57">
        <v>7.1</v>
      </c>
      <c r="K37" s="102"/>
      <c r="L37" s="20">
        <v>5.3</v>
      </c>
      <c r="M37" s="20"/>
    </row>
    <row r="38" spans="2:13">
      <c r="B38" s="65" t="s">
        <v>61</v>
      </c>
      <c r="C38" s="65"/>
      <c r="D38" s="65"/>
      <c r="E38" s="57">
        <v>14.9</v>
      </c>
    </row>
    <row r="39" spans="2:13">
      <c r="H39" s="66" t="s">
        <v>565</v>
      </c>
      <c r="I39" s="66"/>
      <c r="J39" s="66"/>
    </row>
    <row r="40" spans="2:13">
      <c r="B40" s="66" t="s">
        <v>565</v>
      </c>
      <c r="C40" s="66"/>
      <c r="D40" s="66"/>
    </row>
    <row r="43" spans="2:13">
      <c r="B43" s="65" t="s">
        <v>831</v>
      </c>
      <c r="C43" s="65"/>
      <c r="D43" s="65"/>
      <c r="E43" s="20"/>
      <c r="F43" s="20"/>
    </row>
    <row r="44" spans="2:13">
      <c r="D44" s="35" t="s">
        <v>840</v>
      </c>
      <c r="F44" t="s">
        <v>841</v>
      </c>
    </row>
    <row r="45" spans="2:13">
      <c r="B45" s="65"/>
      <c r="C45" s="65"/>
      <c r="D45" s="65" t="s">
        <v>839</v>
      </c>
      <c r="E45" s="20"/>
      <c r="F45" s="20" t="s">
        <v>839</v>
      </c>
      <c r="G45" s="35"/>
    </row>
    <row r="46" spans="2:13">
      <c r="B46" s="207">
        <v>40940</v>
      </c>
      <c r="C46" s="35" t="s">
        <v>832</v>
      </c>
      <c r="D46" s="208">
        <v>6.3</v>
      </c>
      <c r="F46">
        <v>7.3</v>
      </c>
    </row>
    <row r="47" spans="2:13">
      <c r="B47" s="207">
        <v>40941</v>
      </c>
      <c r="C47" s="35" t="s">
        <v>833</v>
      </c>
      <c r="D47" s="208">
        <v>6.5</v>
      </c>
      <c r="F47">
        <v>7.6</v>
      </c>
    </row>
    <row r="48" spans="2:13">
      <c r="B48" s="207">
        <v>40942</v>
      </c>
      <c r="C48" s="35" t="s">
        <v>834</v>
      </c>
      <c r="D48" s="208">
        <v>6.4</v>
      </c>
      <c r="F48">
        <v>7.3</v>
      </c>
    </row>
    <row r="49" spans="2:6">
      <c r="B49" s="207">
        <v>40943</v>
      </c>
      <c r="C49" s="35" t="s">
        <v>835</v>
      </c>
      <c r="D49" s="208">
        <v>6.7</v>
      </c>
      <c r="F49">
        <v>7.6</v>
      </c>
    </row>
    <row r="50" spans="2:6">
      <c r="B50" s="207">
        <v>40944</v>
      </c>
      <c r="C50" s="35" t="s">
        <v>836</v>
      </c>
      <c r="D50" s="208">
        <v>7</v>
      </c>
      <c r="F50">
        <v>7.8</v>
      </c>
    </row>
    <row r="51" spans="2:6">
      <c r="B51" s="209">
        <v>40945</v>
      </c>
      <c r="C51" s="47" t="s">
        <v>837</v>
      </c>
      <c r="D51" s="210">
        <v>1.9</v>
      </c>
      <c r="E51" s="3"/>
      <c r="F51" s="3">
        <v>7.3</v>
      </c>
    </row>
    <row r="52" spans="2:6">
      <c r="B52" s="211">
        <v>40946</v>
      </c>
      <c r="C52" s="65" t="s">
        <v>838</v>
      </c>
      <c r="D52" s="212">
        <v>1.4</v>
      </c>
      <c r="E52" s="20"/>
      <c r="F52" s="20">
        <v>7.1</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(問3-7～9)</oddFooter>
  </headerFooter>
  <colBreaks count="1" manualBreakCount="1">
    <brk id="7" max="1048575" man="1"/>
  </colBreaks>
</worksheet>
</file>

<file path=xl/worksheets/sheet14.xml><?xml version="1.0" encoding="utf-8"?>
<worksheet xmlns="http://schemas.openxmlformats.org/spreadsheetml/2006/main" xmlns:r="http://schemas.openxmlformats.org/officeDocument/2006/relationships">
  <sheetPr>
    <tabColor rgb="FF00B050"/>
  </sheetPr>
  <dimension ref="A1:AM51"/>
  <sheetViews>
    <sheetView zoomScale="80" zoomScaleNormal="80" workbookViewId="0"/>
  </sheetViews>
  <sheetFormatPr defaultRowHeight="13.5"/>
  <cols>
    <col min="1" max="2" width="9" style="35"/>
    <col min="4" max="4" width="9.5" bestFit="1" customWidth="1"/>
    <col min="5" max="5" width="9" style="3"/>
    <col min="6" max="7" width="9" style="35"/>
    <col min="10" max="10" width="9" style="3"/>
    <col min="11" max="11" width="9" style="35"/>
    <col min="14" max="14" width="9" style="3"/>
    <col min="15" max="15" width="9" style="35"/>
    <col min="18" max="18" width="9" style="3"/>
    <col min="19" max="19" width="9" style="35"/>
    <col min="22" max="22" width="9" style="3"/>
    <col min="23" max="23" width="9" style="35"/>
    <col min="26" max="26" width="9" style="3"/>
    <col min="27" max="27" width="9" style="35"/>
    <col min="30" max="30" width="9" style="3"/>
    <col min="31" max="31" width="9" style="35"/>
    <col min="34" max="34" width="9" style="3"/>
    <col min="35" max="35" width="9" style="35"/>
    <col min="38" max="38" width="9" style="3"/>
    <col min="39" max="39" width="9" style="35"/>
  </cols>
  <sheetData>
    <row r="1" spans="1:34" ht="18" customHeight="1">
      <c r="A1" s="35" t="s">
        <v>641</v>
      </c>
    </row>
    <row r="2" spans="1:34" ht="18" customHeight="1">
      <c r="A2" s="66" t="s">
        <v>565</v>
      </c>
      <c r="B2" s="66"/>
    </row>
    <row r="4" spans="1:34">
      <c r="A4" s="246" t="s">
        <v>459</v>
      </c>
      <c r="B4" s="246"/>
      <c r="C4" s="246"/>
      <c r="D4" s="246"/>
      <c r="F4" s="35" t="s">
        <v>131</v>
      </c>
    </row>
    <row r="5" spans="1:34">
      <c r="A5" s="247"/>
      <c r="B5" s="247"/>
      <c r="C5" s="247"/>
      <c r="D5" s="247"/>
    </row>
    <row r="6" spans="1:34" s="46" customFormat="1" ht="18" customHeight="1">
      <c r="A6" s="36"/>
      <c r="B6" s="36"/>
      <c r="C6" s="42" t="s">
        <v>23</v>
      </c>
      <c r="D6" s="36" t="s">
        <v>24</v>
      </c>
      <c r="E6" s="73"/>
      <c r="F6" s="36"/>
      <c r="G6" s="36"/>
      <c r="H6" s="42" t="s">
        <v>23</v>
      </c>
      <c r="I6" s="36" t="s">
        <v>24</v>
      </c>
      <c r="J6" s="73"/>
      <c r="R6" s="73"/>
      <c r="Z6" s="73"/>
      <c r="AH6" s="73"/>
    </row>
    <row r="7" spans="1:34" ht="18" customHeight="1">
      <c r="A7" s="35" t="s">
        <v>139</v>
      </c>
      <c r="C7" s="67">
        <v>37</v>
      </c>
      <c r="D7" s="4">
        <v>52.857142857142897</v>
      </c>
      <c r="F7" s="35" t="s">
        <v>139</v>
      </c>
      <c r="H7" s="67">
        <v>15</v>
      </c>
      <c r="I7" s="4">
        <v>21.428571428571399</v>
      </c>
    </row>
    <row r="8" spans="1:34" ht="18" customHeight="1">
      <c r="A8" s="35" t="s">
        <v>140</v>
      </c>
      <c r="C8" s="67">
        <v>27</v>
      </c>
      <c r="D8" s="4">
        <v>38.571428571428598</v>
      </c>
      <c r="F8" s="35" t="s">
        <v>140</v>
      </c>
      <c r="H8" s="67">
        <v>45</v>
      </c>
      <c r="I8" s="4">
        <v>64.285714285714306</v>
      </c>
    </row>
    <row r="9" spans="1:34" ht="18" customHeight="1">
      <c r="A9" s="35" t="s">
        <v>103</v>
      </c>
      <c r="C9" s="67">
        <v>4</v>
      </c>
      <c r="D9" s="4">
        <v>5.71428571428571</v>
      </c>
      <c r="F9" s="35" t="s">
        <v>103</v>
      </c>
      <c r="H9" s="67">
        <v>8</v>
      </c>
      <c r="I9" s="4">
        <v>11.4285714285714</v>
      </c>
    </row>
    <row r="10" spans="1:34" ht="18" customHeight="1">
      <c r="A10" s="35" t="s">
        <v>22</v>
      </c>
      <c r="C10" s="67">
        <v>2</v>
      </c>
      <c r="D10" s="4">
        <v>2.8571428571428599</v>
      </c>
      <c r="F10" s="35" t="s">
        <v>22</v>
      </c>
      <c r="H10" s="67">
        <v>2</v>
      </c>
      <c r="I10" s="4">
        <v>2.8571428571428599</v>
      </c>
    </row>
    <row r="11" spans="1:34" ht="18" customHeight="1">
      <c r="A11" s="37" t="s">
        <v>2</v>
      </c>
      <c r="B11" s="37"/>
      <c r="C11" s="44">
        <v>70</v>
      </c>
      <c r="D11" s="23">
        <v>100</v>
      </c>
      <c r="F11" s="37" t="s">
        <v>2</v>
      </c>
      <c r="G11" s="37"/>
      <c r="H11" s="44">
        <v>70</v>
      </c>
      <c r="I11" s="23">
        <v>100</v>
      </c>
    </row>
    <row r="14" spans="1:34">
      <c r="A14" s="35" t="s">
        <v>133</v>
      </c>
      <c r="F14" s="35" t="s">
        <v>134</v>
      </c>
    </row>
    <row r="16" spans="1:34" ht="18" customHeight="1">
      <c r="A16" s="36"/>
      <c r="B16" s="36"/>
      <c r="C16" s="42" t="s">
        <v>23</v>
      </c>
      <c r="D16" s="36" t="s">
        <v>24</v>
      </c>
      <c r="E16" s="73"/>
      <c r="F16" s="36"/>
      <c r="G16" s="36"/>
      <c r="H16" s="42" t="s">
        <v>23</v>
      </c>
      <c r="I16" s="36" t="s">
        <v>24</v>
      </c>
    </row>
    <row r="17" spans="1:9" ht="18" customHeight="1">
      <c r="A17" s="35" t="s">
        <v>139</v>
      </c>
      <c r="C17" s="67">
        <v>42</v>
      </c>
      <c r="D17" s="4">
        <v>60</v>
      </c>
      <c r="F17" s="35" t="s">
        <v>139</v>
      </c>
      <c r="H17" s="97">
        <v>26</v>
      </c>
      <c r="I17" s="4">
        <v>37.142857142857103</v>
      </c>
    </row>
    <row r="18" spans="1:9" ht="18" customHeight="1">
      <c r="A18" s="35" t="s">
        <v>140</v>
      </c>
      <c r="C18" s="67">
        <v>21</v>
      </c>
      <c r="D18" s="4">
        <v>30</v>
      </c>
      <c r="F18" s="35" t="s">
        <v>140</v>
      </c>
      <c r="H18" s="67">
        <v>32</v>
      </c>
      <c r="I18" s="4">
        <v>45.714285714285701</v>
      </c>
    </row>
    <row r="19" spans="1:9" ht="18" customHeight="1">
      <c r="A19" s="35" t="s">
        <v>103</v>
      </c>
      <c r="C19" s="67">
        <v>4</v>
      </c>
      <c r="D19" s="4">
        <v>5.71428571428571</v>
      </c>
      <c r="F19" s="35" t="s">
        <v>103</v>
      </c>
      <c r="H19" s="67">
        <v>9</v>
      </c>
      <c r="I19" s="4">
        <v>12.8571428571429</v>
      </c>
    </row>
    <row r="20" spans="1:9" ht="18" customHeight="1">
      <c r="A20" s="35" t="s">
        <v>22</v>
      </c>
      <c r="C20" s="67">
        <v>3</v>
      </c>
      <c r="D20" s="4">
        <v>4.28571428571429</v>
      </c>
      <c r="F20" s="35" t="s">
        <v>22</v>
      </c>
      <c r="H20" s="67">
        <v>3</v>
      </c>
      <c r="I20" s="4">
        <v>4.28571428571429</v>
      </c>
    </row>
    <row r="21" spans="1:9" ht="18" customHeight="1">
      <c r="A21" s="37" t="s">
        <v>2</v>
      </c>
      <c r="B21" s="37"/>
      <c r="C21" s="44">
        <v>70</v>
      </c>
      <c r="D21" s="23">
        <v>100</v>
      </c>
      <c r="F21" s="37" t="s">
        <v>2</v>
      </c>
      <c r="G21" s="37"/>
      <c r="H21" s="44">
        <v>70</v>
      </c>
      <c r="I21" s="23">
        <v>100</v>
      </c>
    </row>
    <row r="24" spans="1:9">
      <c r="A24" s="35" t="s">
        <v>135</v>
      </c>
      <c r="F24" s="35" t="s">
        <v>136</v>
      </c>
    </row>
    <row r="26" spans="1:9" ht="18" customHeight="1">
      <c r="A26" s="36"/>
      <c r="B26" s="36"/>
      <c r="C26" s="42" t="s">
        <v>23</v>
      </c>
      <c r="D26" s="36" t="s">
        <v>24</v>
      </c>
      <c r="E26" s="73"/>
      <c r="F26" s="36"/>
      <c r="G26" s="36"/>
      <c r="H26" s="42" t="s">
        <v>23</v>
      </c>
      <c r="I26" s="36" t="s">
        <v>24</v>
      </c>
    </row>
    <row r="27" spans="1:9" ht="18" customHeight="1">
      <c r="A27" s="35" t="s">
        <v>139</v>
      </c>
      <c r="C27" s="67">
        <v>24</v>
      </c>
      <c r="D27" s="4">
        <v>34.285714285714299</v>
      </c>
      <c r="F27" s="35" t="s">
        <v>139</v>
      </c>
      <c r="H27" s="67">
        <v>2</v>
      </c>
      <c r="I27" s="4">
        <v>2.8571428571428599</v>
      </c>
    </row>
    <row r="28" spans="1:9" ht="18" customHeight="1">
      <c r="A28" s="35" t="s">
        <v>140</v>
      </c>
      <c r="C28" s="67">
        <v>38</v>
      </c>
      <c r="D28" s="4">
        <v>54.285714285714299</v>
      </c>
      <c r="F28" s="35" t="s">
        <v>140</v>
      </c>
      <c r="H28" s="67">
        <v>60</v>
      </c>
      <c r="I28" s="4">
        <v>85.714285714285694</v>
      </c>
    </row>
    <row r="29" spans="1:9" ht="18" customHeight="1">
      <c r="A29" s="35" t="s">
        <v>103</v>
      </c>
      <c r="C29" s="67">
        <v>4</v>
      </c>
      <c r="D29" s="4">
        <v>5.71428571428571</v>
      </c>
      <c r="F29" s="35" t="s">
        <v>103</v>
      </c>
      <c r="H29" s="67">
        <v>3</v>
      </c>
      <c r="I29" s="4">
        <v>4.28571428571429</v>
      </c>
    </row>
    <row r="30" spans="1:9" ht="18" customHeight="1">
      <c r="A30" s="35" t="s">
        <v>22</v>
      </c>
      <c r="C30" s="67">
        <v>4</v>
      </c>
      <c r="D30" s="4">
        <v>5.71428571428571</v>
      </c>
      <c r="F30" s="35" t="s">
        <v>22</v>
      </c>
      <c r="H30" s="67">
        <v>5</v>
      </c>
      <c r="I30" s="4">
        <v>7.1428571428571397</v>
      </c>
    </row>
    <row r="31" spans="1:9" ht="18" customHeight="1">
      <c r="A31" s="37" t="s">
        <v>2</v>
      </c>
      <c r="B31" s="37"/>
      <c r="C31" s="44">
        <v>70</v>
      </c>
      <c r="D31" s="23">
        <v>100</v>
      </c>
      <c r="F31" s="37" t="s">
        <v>2</v>
      </c>
      <c r="G31" s="37"/>
      <c r="H31" s="44">
        <v>70</v>
      </c>
      <c r="I31" s="23">
        <v>100</v>
      </c>
    </row>
    <row r="34" spans="1:9">
      <c r="A34" s="35" t="s">
        <v>137</v>
      </c>
      <c r="F34" s="246" t="s">
        <v>457</v>
      </c>
      <c r="G34" s="246"/>
      <c r="H34" s="246"/>
      <c r="I34" s="246"/>
    </row>
    <row r="35" spans="1:9">
      <c r="F35" s="247"/>
      <c r="G35" s="247"/>
      <c r="H35" s="247"/>
      <c r="I35" s="247"/>
    </row>
    <row r="36" spans="1:9" ht="18" customHeight="1">
      <c r="A36" s="36"/>
      <c r="B36" s="36"/>
      <c r="C36" s="42" t="s">
        <v>23</v>
      </c>
      <c r="D36" s="36" t="s">
        <v>24</v>
      </c>
      <c r="E36" s="73"/>
      <c r="F36" s="36"/>
      <c r="G36" s="36"/>
      <c r="H36" s="42" t="s">
        <v>23</v>
      </c>
      <c r="I36" s="36" t="s">
        <v>24</v>
      </c>
    </row>
    <row r="37" spans="1:9" ht="18" customHeight="1">
      <c r="A37" s="35" t="s">
        <v>139</v>
      </c>
      <c r="C37" s="67">
        <v>23</v>
      </c>
      <c r="D37" s="4">
        <v>32.857142857142897</v>
      </c>
      <c r="F37" s="35" t="s">
        <v>139</v>
      </c>
      <c r="H37" s="67">
        <v>18</v>
      </c>
      <c r="I37" s="4">
        <v>25.714285714285701</v>
      </c>
    </row>
    <row r="38" spans="1:9" ht="18" customHeight="1">
      <c r="A38" s="35" t="s">
        <v>140</v>
      </c>
      <c r="C38" s="67">
        <v>35</v>
      </c>
      <c r="D38" s="4">
        <v>50</v>
      </c>
      <c r="F38" s="35" t="s">
        <v>140</v>
      </c>
      <c r="H38" s="67">
        <v>37</v>
      </c>
      <c r="I38" s="4">
        <v>52.857142857142897</v>
      </c>
    </row>
    <row r="39" spans="1:9" ht="18" customHeight="1">
      <c r="A39" s="35" t="s">
        <v>103</v>
      </c>
      <c r="C39" s="67">
        <v>8</v>
      </c>
      <c r="D39" s="4">
        <v>11.4285714285714</v>
      </c>
      <c r="F39" s="35" t="s">
        <v>103</v>
      </c>
      <c r="H39" s="67">
        <v>12</v>
      </c>
      <c r="I39" s="4">
        <v>17.1428571428571</v>
      </c>
    </row>
    <row r="40" spans="1:9" ht="18" customHeight="1">
      <c r="A40" s="35" t="s">
        <v>22</v>
      </c>
      <c r="C40" s="67">
        <v>4</v>
      </c>
      <c r="D40" s="4">
        <v>5.71428571428571</v>
      </c>
      <c r="F40" s="35" t="s">
        <v>22</v>
      </c>
      <c r="H40" s="67">
        <v>3</v>
      </c>
      <c r="I40" s="4">
        <v>4.28571428571429</v>
      </c>
    </row>
    <row r="41" spans="1:9" ht="18" customHeight="1">
      <c r="A41" s="37" t="s">
        <v>2</v>
      </c>
      <c r="B41" s="37"/>
      <c r="C41" s="44">
        <v>70</v>
      </c>
      <c r="D41" s="23">
        <v>100</v>
      </c>
      <c r="F41" s="37" t="s">
        <v>2</v>
      </c>
      <c r="G41" s="37"/>
      <c r="H41" s="44">
        <v>70</v>
      </c>
      <c r="I41" s="23">
        <v>100</v>
      </c>
    </row>
    <row r="44" spans="1:9">
      <c r="A44" s="35" t="s">
        <v>456</v>
      </c>
      <c r="F44" s="35" t="s">
        <v>458</v>
      </c>
    </row>
    <row r="46" spans="1:9" ht="18" customHeight="1">
      <c r="A46" s="36"/>
      <c r="B46" s="36"/>
      <c r="C46" s="42" t="s">
        <v>23</v>
      </c>
      <c r="D46" s="36" t="s">
        <v>24</v>
      </c>
      <c r="E46" s="73"/>
      <c r="F46" s="36"/>
      <c r="G46" s="36"/>
      <c r="H46" s="42" t="s">
        <v>23</v>
      </c>
      <c r="I46" s="36" t="s">
        <v>24</v>
      </c>
    </row>
    <row r="47" spans="1:9" ht="18" customHeight="1">
      <c r="A47" s="35" t="s">
        <v>139</v>
      </c>
      <c r="C47" s="67">
        <v>8</v>
      </c>
      <c r="D47" s="4">
        <v>11.4285714285714</v>
      </c>
      <c r="F47" s="35" t="s">
        <v>139</v>
      </c>
      <c r="H47" s="67">
        <v>19</v>
      </c>
      <c r="I47" s="4">
        <v>27.1428571428571</v>
      </c>
    </row>
    <row r="48" spans="1:9" ht="18" customHeight="1">
      <c r="A48" s="35" t="s">
        <v>140</v>
      </c>
      <c r="C48" s="67">
        <v>54</v>
      </c>
      <c r="D48" s="4">
        <v>77.142857142857196</v>
      </c>
      <c r="F48" s="35" t="s">
        <v>140</v>
      </c>
      <c r="H48" s="67">
        <v>43</v>
      </c>
      <c r="I48" s="4">
        <v>61.428571428571402</v>
      </c>
    </row>
    <row r="49" spans="1:9" ht="18" customHeight="1">
      <c r="A49" s="35" t="s">
        <v>103</v>
      </c>
      <c r="C49" s="67">
        <v>4</v>
      </c>
      <c r="D49" s="4">
        <v>5.71428571428571</v>
      </c>
      <c r="F49" s="35" t="s">
        <v>103</v>
      </c>
      <c r="H49" s="67">
        <v>4</v>
      </c>
      <c r="I49" s="4">
        <v>5.71428571428571</v>
      </c>
    </row>
    <row r="50" spans="1:9" ht="18" customHeight="1">
      <c r="A50" s="35" t="s">
        <v>22</v>
      </c>
      <c r="C50" s="67">
        <v>4</v>
      </c>
      <c r="D50" s="4">
        <v>5.71428571428571</v>
      </c>
      <c r="F50" s="35" t="s">
        <v>22</v>
      </c>
      <c r="H50" s="67">
        <v>4</v>
      </c>
      <c r="I50" s="4">
        <v>5.71428571428571</v>
      </c>
    </row>
    <row r="51" spans="1:9" ht="18" customHeight="1">
      <c r="A51" s="37" t="s">
        <v>2</v>
      </c>
      <c r="B51" s="37"/>
      <c r="C51" s="44">
        <v>70</v>
      </c>
      <c r="D51" s="23">
        <v>100</v>
      </c>
      <c r="F51" s="37" t="s">
        <v>2</v>
      </c>
      <c r="G51" s="37"/>
      <c r="H51" s="44">
        <v>70</v>
      </c>
      <c r="I51" s="23">
        <v>100</v>
      </c>
    </row>
  </sheetData>
  <mergeCells count="2">
    <mergeCell ref="A4:D5"/>
    <mergeCell ref="F34:I35"/>
  </mergeCells>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(問3-10)</oddFooter>
  </headerFooter>
  <rowBreaks count="1" manualBreakCount="1">
    <brk id="31" max="8" man="1"/>
  </rowBreaks>
</worksheet>
</file>

<file path=xl/worksheets/sheet15.xml><?xml version="1.0" encoding="utf-8"?>
<worksheet xmlns="http://schemas.openxmlformats.org/spreadsheetml/2006/main" xmlns:r="http://schemas.openxmlformats.org/officeDocument/2006/relationships">
  <sheetPr>
    <tabColor rgb="FF00B050"/>
  </sheetPr>
  <dimension ref="A1:K29"/>
  <sheetViews>
    <sheetView zoomScale="80" zoomScaleNormal="80" workbookViewId="0"/>
  </sheetViews>
  <sheetFormatPr defaultRowHeight="13.5"/>
  <cols>
    <col min="1" max="1" width="9" style="35"/>
    <col min="5" max="6" width="9" style="35"/>
    <col min="10" max="11" width="9" style="35"/>
  </cols>
  <sheetData>
    <row r="1" spans="1:5" ht="18" customHeight="1">
      <c r="A1" s="35" t="s">
        <v>563</v>
      </c>
    </row>
    <row r="2" spans="1:5" ht="18" customHeight="1"/>
    <row r="3" spans="1:5" ht="18" customHeight="1">
      <c r="A3" s="35" t="s">
        <v>508</v>
      </c>
    </row>
    <row r="4" spans="1:5" s="46" customFormat="1" ht="18" customHeight="1">
      <c r="A4" s="36"/>
      <c r="B4" s="42" t="s">
        <v>23</v>
      </c>
      <c r="C4" s="36" t="s">
        <v>24</v>
      </c>
    </row>
    <row r="5" spans="1:5" ht="18" customHeight="1">
      <c r="A5" s="35" t="s">
        <v>311</v>
      </c>
      <c r="B5" s="43">
        <v>54</v>
      </c>
      <c r="C5" s="4">
        <f>B5/115*100</f>
        <v>46.956521739130437</v>
      </c>
    </row>
    <row r="6" spans="1:5" ht="18" customHeight="1">
      <c r="A6" s="35" t="s">
        <v>533</v>
      </c>
      <c r="B6" s="43">
        <v>24</v>
      </c>
      <c r="C6" s="4">
        <f t="shared" ref="C6:C10" si="0">B6/115*100</f>
        <v>20.869565217391305</v>
      </c>
    </row>
    <row r="7" spans="1:5" ht="18" customHeight="1">
      <c r="A7" s="35" t="s">
        <v>549</v>
      </c>
      <c r="B7" s="43">
        <v>17</v>
      </c>
      <c r="C7" s="4">
        <f t="shared" si="0"/>
        <v>14.782608695652174</v>
      </c>
    </row>
    <row r="8" spans="1:5" ht="18" customHeight="1">
      <c r="A8" s="35" t="s">
        <v>564</v>
      </c>
      <c r="B8" s="43">
        <v>10</v>
      </c>
      <c r="C8" s="4">
        <f t="shared" si="0"/>
        <v>8.695652173913043</v>
      </c>
    </row>
    <row r="9" spans="1:5" ht="18" customHeight="1">
      <c r="A9" s="35" t="s">
        <v>583</v>
      </c>
      <c r="B9" s="43">
        <v>1</v>
      </c>
      <c r="C9" s="4">
        <f t="shared" si="0"/>
        <v>0.86956521739130432</v>
      </c>
    </row>
    <row r="10" spans="1:5" ht="18" customHeight="1">
      <c r="A10" s="35" t="s">
        <v>600</v>
      </c>
      <c r="B10" s="43">
        <v>9</v>
      </c>
      <c r="C10" s="4">
        <f t="shared" si="0"/>
        <v>7.8260869565217401</v>
      </c>
    </row>
    <row r="11" spans="1:5" ht="18" customHeight="1">
      <c r="A11" s="37" t="s">
        <v>2</v>
      </c>
      <c r="B11" s="44">
        <f>SUM(B5:B10)</f>
        <v>115</v>
      </c>
      <c r="C11" s="23">
        <v>100</v>
      </c>
    </row>
    <row r="12" spans="1:5" ht="18" customHeight="1"/>
    <row r="13" spans="1:5" ht="18" customHeight="1">
      <c r="A13" s="35" t="s">
        <v>507</v>
      </c>
      <c r="B13" s="35"/>
      <c r="E13"/>
    </row>
    <row r="14" spans="1:5" ht="18" customHeight="1">
      <c r="A14" s="36"/>
      <c r="B14" s="36"/>
      <c r="C14" s="42" t="s">
        <v>23</v>
      </c>
      <c r="D14" s="36" t="s">
        <v>24</v>
      </c>
      <c r="E14" s="46"/>
    </row>
    <row r="15" spans="1:5" ht="18" customHeight="1">
      <c r="A15" s="35" t="s">
        <v>505</v>
      </c>
      <c r="B15" s="35"/>
      <c r="C15" s="43">
        <v>42</v>
      </c>
      <c r="D15" s="4">
        <f>C15/137*100</f>
        <v>30.656934306569344</v>
      </c>
      <c r="E15"/>
    </row>
    <row r="16" spans="1:5" ht="18" customHeight="1">
      <c r="A16" s="35" t="s">
        <v>506</v>
      </c>
      <c r="B16" s="35"/>
      <c r="C16" s="43">
        <v>91</v>
      </c>
      <c r="D16" s="4">
        <f t="shared" ref="D16:D17" si="1">C16/137*100</f>
        <v>66.423357664233578</v>
      </c>
      <c r="E16"/>
    </row>
    <row r="17" spans="1:7" ht="18" customHeight="1">
      <c r="A17" s="35" t="s">
        <v>22</v>
      </c>
      <c r="B17" s="35"/>
      <c r="C17" s="58">
        <v>4</v>
      </c>
      <c r="D17" s="4">
        <f t="shared" si="1"/>
        <v>2.9197080291970803</v>
      </c>
      <c r="E17"/>
    </row>
    <row r="18" spans="1:7" ht="18" customHeight="1">
      <c r="A18" s="37" t="s">
        <v>2</v>
      </c>
      <c r="B18" s="37"/>
      <c r="C18" s="44">
        <f>SUM(C15:C17)</f>
        <v>137</v>
      </c>
      <c r="D18" s="23">
        <v>100</v>
      </c>
      <c r="E18"/>
    </row>
    <row r="19" spans="1:7" ht="18" customHeight="1">
      <c r="B19" s="35"/>
      <c r="E19"/>
    </row>
    <row r="20" spans="1:7" ht="18" customHeight="1">
      <c r="A20" s="35" t="s">
        <v>509</v>
      </c>
      <c r="B20" s="35"/>
      <c r="E20"/>
    </row>
    <row r="21" spans="1:7" ht="18" customHeight="1">
      <c r="A21" s="36"/>
      <c r="B21" s="36"/>
      <c r="C21" s="42" t="s">
        <v>23</v>
      </c>
      <c r="D21" s="36" t="s">
        <v>24</v>
      </c>
      <c r="E21"/>
    </row>
    <row r="22" spans="1:7" ht="18" customHeight="1">
      <c r="A22" s="35" t="s">
        <v>510</v>
      </c>
      <c r="B22" s="35"/>
      <c r="C22" s="43">
        <v>46</v>
      </c>
      <c r="D22" s="4">
        <f>C22/137*100</f>
        <v>33.576642335766422</v>
      </c>
      <c r="E22"/>
    </row>
    <row r="23" spans="1:7" ht="18" customHeight="1">
      <c r="A23" s="35" t="s">
        <v>511</v>
      </c>
      <c r="B23" s="35"/>
      <c r="C23" s="43">
        <v>10</v>
      </c>
      <c r="D23" s="4">
        <f t="shared" ref="D23:D28" si="2">C23/137*100</f>
        <v>7.2992700729926998</v>
      </c>
      <c r="E23"/>
      <c r="G23" s="35"/>
    </row>
    <row r="24" spans="1:7" ht="18" customHeight="1">
      <c r="A24" s="35" t="s">
        <v>512</v>
      </c>
      <c r="B24" s="35"/>
      <c r="C24" s="43">
        <v>7</v>
      </c>
      <c r="D24" s="4">
        <f t="shared" si="2"/>
        <v>5.1094890510948909</v>
      </c>
    </row>
    <row r="25" spans="1:7" ht="18" customHeight="1">
      <c r="A25" s="35" t="s">
        <v>513</v>
      </c>
      <c r="B25" s="35"/>
      <c r="C25" s="43">
        <v>5</v>
      </c>
      <c r="D25" s="4">
        <f t="shared" si="2"/>
        <v>3.6496350364963499</v>
      </c>
    </row>
    <row r="26" spans="1:7" ht="18" customHeight="1">
      <c r="A26" s="35" t="s">
        <v>514</v>
      </c>
      <c r="B26" s="35"/>
      <c r="C26" s="43">
        <v>8</v>
      </c>
      <c r="D26" s="4">
        <f t="shared" si="2"/>
        <v>5.8394160583941606</v>
      </c>
    </row>
    <row r="27" spans="1:7" ht="18" customHeight="1">
      <c r="A27" s="35" t="s">
        <v>515</v>
      </c>
      <c r="B27" s="35"/>
      <c r="C27" s="43">
        <v>11</v>
      </c>
      <c r="D27" s="4">
        <f t="shared" si="2"/>
        <v>8.0291970802919703</v>
      </c>
    </row>
    <row r="28" spans="1:7" ht="18" customHeight="1">
      <c r="A28" s="35" t="s">
        <v>17</v>
      </c>
      <c r="B28" s="35"/>
      <c r="C28" s="43">
        <v>50</v>
      </c>
      <c r="D28" s="4">
        <f t="shared" si="2"/>
        <v>36.496350364963504</v>
      </c>
    </row>
    <row r="29" spans="1:7" ht="18" customHeight="1">
      <c r="A29" s="37" t="s">
        <v>2</v>
      </c>
      <c r="B29" s="37"/>
      <c r="C29" s="44">
        <v>137</v>
      </c>
      <c r="D29" s="23">
        <v>100</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(問3-11)</oddFooter>
  </headerFooter>
</worksheet>
</file>

<file path=xl/worksheets/sheet16.xml><?xml version="1.0" encoding="utf-8"?>
<worksheet xmlns="http://schemas.openxmlformats.org/spreadsheetml/2006/main" xmlns:r="http://schemas.openxmlformats.org/officeDocument/2006/relationships">
  <sheetPr>
    <tabColor rgb="FF00B050"/>
  </sheetPr>
  <dimension ref="A1:Y30"/>
  <sheetViews>
    <sheetView zoomScale="80" zoomScaleNormal="80" workbookViewId="0"/>
  </sheetViews>
  <sheetFormatPr defaultRowHeight="13.5"/>
  <cols>
    <col min="1" max="3" width="9" style="35"/>
    <col min="4" max="5" width="6.625" customWidth="1"/>
    <col min="6" max="6" width="4.625" style="3" customWidth="1"/>
    <col min="7" max="9" width="9" style="35"/>
    <col min="10" max="11" width="6.625" customWidth="1"/>
    <col min="12" max="12" width="9" style="3"/>
    <col min="13" max="13" width="9" style="35"/>
    <col min="16" max="16" width="9" style="3"/>
    <col min="17" max="17" width="9" style="35"/>
    <col min="20" max="20" width="9" style="3"/>
    <col min="21" max="21" width="9" style="35"/>
    <col min="24" max="24" width="9" style="3"/>
    <col min="25" max="25" width="9" style="35"/>
  </cols>
  <sheetData>
    <row r="1" spans="1:12" ht="18" customHeight="1">
      <c r="A1" s="35" t="s">
        <v>562</v>
      </c>
    </row>
    <row r="2" spans="1:12" ht="18" customHeight="1">
      <c r="A2" s="35" t="s">
        <v>468</v>
      </c>
    </row>
    <row r="3" spans="1:12" ht="18" customHeight="1"/>
    <row r="4" spans="1:12" ht="18" customHeight="1">
      <c r="A4" s="35" t="s">
        <v>177</v>
      </c>
      <c r="G4" s="35" t="s">
        <v>178</v>
      </c>
    </row>
    <row r="5" spans="1:12" s="46" customFormat="1" ht="18" customHeight="1">
      <c r="A5" s="36"/>
      <c r="B5" s="36"/>
      <c r="C5" s="36"/>
      <c r="D5" s="42" t="s">
        <v>23</v>
      </c>
      <c r="E5" s="36" t="s">
        <v>24</v>
      </c>
      <c r="F5" s="73"/>
      <c r="G5" s="36"/>
      <c r="H5" s="36"/>
      <c r="I5" s="36"/>
      <c r="J5" s="42" t="s">
        <v>23</v>
      </c>
      <c r="K5" s="36" t="s">
        <v>24</v>
      </c>
      <c r="L5" s="73"/>
    </row>
    <row r="6" spans="1:12" ht="18" customHeight="1">
      <c r="A6" s="35" t="s">
        <v>247</v>
      </c>
      <c r="D6" s="67">
        <v>30</v>
      </c>
      <c r="E6" s="4">
        <f>D6/115*100</f>
        <v>26.086956521739129</v>
      </c>
      <c r="G6" s="35" t="s">
        <v>247</v>
      </c>
      <c r="J6" s="67">
        <v>27</v>
      </c>
      <c r="K6" s="4">
        <f>J6/115*100</f>
        <v>23.478260869565219</v>
      </c>
    </row>
    <row r="7" spans="1:12" ht="18" customHeight="1">
      <c r="A7" s="35" t="s">
        <v>248</v>
      </c>
      <c r="D7" s="67">
        <v>30</v>
      </c>
      <c r="E7" s="4">
        <f t="shared" ref="E7:E10" si="0">D7/115*100</f>
        <v>26.086956521739129</v>
      </c>
      <c r="G7" s="35" t="s">
        <v>248</v>
      </c>
      <c r="J7" s="67">
        <v>26</v>
      </c>
      <c r="K7" s="4">
        <f t="shared" ref="K7:K10" si="1">J7/115*100</f>
        <v>22.608695652173914</v>
      </c>
    </row>
    <row r="8" spans="1:12" ht="18" customHeight="1">
      <c r="A8" s="35" t="s">
        <v>249</v>
      </c>
      <c r="D8" s="67">
        <v>8</v>
      </c>
      <c r="E8" s="4">
        <f t="shared" si="0"/>
        <v>6.9565217391304346</v>
      </c>
      <c r="G8" s="35" t="s">
        <v>249</v>
      </c>
      <c r="J8" s="67">
        <v>11</v>
      </c>
      <c r="K8" s="4">
        <f t="shared" si="1"/>
        <v>9.5652173913043477</v>
      </c>
    </row>
    <row r="9" spans="1:12" ht="18" customHeight="1">
      <c r="A9" s="35" t="s">
        <v>250</v>
      </c>
      <c r="D9" s="67">
        <v>6</v>
      </c>
      <c r="E9" s="4">
        <f t="shared" si="0"/>
        <v>5.2173913043478262</v>
      </c>
      <c r="G9" s="35" t="s">
        <v>250</v>
      </c>
      <c r="J9" s="67">
        <v>9</v>
      </c>
      <c r="K9" s="4">
        <f t="shared" si="1"/>
        <v>7.8260869565217401</v>
      </c>
    </row>
    <row r="10" spans="1:12" ht="18" customHeight="1">
      <c r="A10" s="35" t="s">
        <v>22</v>
      </c>
      <c r="D10" s="67">
        <v>41</v>
      </c>
      <c r="E10" s="4">
        <f t="shared" si="0"/>
        <v>35.652173913043477</v>
      </c>
      <c r="G10" s="35" t="s">
        <v>22</v>
      </c>
      <c r="J10" s="67">
        <v>42</v>
      </c>
      <c r="K10" s="4">
        <f t="shared" si="1"/>
        <v>36.521739130434781</v>
      </c>
    </row>
    <row r="11" spans="1:12" ht="18" customHeight="1">
      <c r="A11" s="37" t="s">
        <v>2</v>
      </c>
      <c r="B11" s="37"/>
      <c r="C11" s="37"/>
      <c r="D11" s="44">
        <v>115</v>
      </c>
      <c r="E11" s="23">
        <v>100</v>
      </c>
      <c r="G11" s="37" t="s">
        <v>2</v>
      </c>
      <c r="H11" s="37"/>
      <c r="I11" s="37"/>
      <c r="J11" s="44">
        <v>115</v>
      </c>
      <c r="K11" s="23">
        <v>100</v>
      </c>
    </row>
    <row r="12" spans="1:12" ht="18" customHeight="1"/>
    <row r="13" spans="1:12" ht="18" customHeight="1">
      <c r="G13" s="35" t="s">
        <v>180</v>
      </c>
    </row>
    <row r="14" spans="1:12" ht="18" customHeight="1">
      <c r="A14" s="35" t="s">
        <v>179</v>
      </c>
      <c r="G14" s="36"/>
      <c r="H14" s="36"/>
      <c r="I14" s="36"/>
      <c r="J14" s="42" t="s">
        <v>23</v>
      </c>
      <c r="K14" s="36" t="s">
        <v>24</v>
      </c>
    </row>
    <row r="15" spans="1:12" ht="18" customHeight="1">
      <c r="A15" s="36"/>
      <c r="B15" s="36"/>
      <c r="C15" s="36"/>
      <c r="D15" s="42" t="s">
        <v>23</v>
      </c>
      <c r="E15" s="36" t="s">
        <v>24</v>
      </c>
      <c r="F15" s="73"/>
      <c r="G15" s="35" t="s">
        <v>247</v>
      </c>
      <c r="J15" s="67">
        <v>7</v>
      </c>
      <c r="K15" s="4">
        <f>J15/115*100</f>
        <v>6.0869565217391308</v>
      </c>
      <c r="L15" s="73"/>
    </row>
    <row r="16" spans="1:12" ht="18" customHeight="1">
      <c r="A16" s="35" t="s">
        <v>247</v>
      </c>
      <c r="D16" s="67">
        <v>13</v>
      </c>
      <c r="E16" s="4">
        <f>D16/115*100</f>
        <v>11.304347826086957</v>
      </c>
      <c r="G16" s="35" t="s">
        <v>248</v>
      </c>
      <c r="J16" s="67">
        <v>17</v>
      </c>
      <c r="K16" s="4">
        <f t="shared" ref="K16:K19" si="2">J16/115*100</f>
        <v>14.782608695652174</v>
      </c>
    </row>
    <row r="17" spans="1:11" ht="18" customHeight="1">
      <c r="A17" s="35" t="s">
        <v>248</v>
      </c>
      <c r="D17" s="67">
        <v>23</v>
      </c>
      <c r="E17" s="4">
        <f t="shared" ref="E17:E20" si="3">D17/115*100</f>
        <v>20</v>
      </c>
      <c r="G17" s="35" t="s">
        <v>249</v>
      </c>
      <c r="J17" s="67">
        <v>25</v>
      </c>
      <c r="K17" s="4">
        <f t="shared" si="2"/>
        <v>21.739130434782609</v>
      </c>
    </row>
    <row r="18" spans="1:11" ht="18" customHeight="1">
      <c r="A18" s="35" t="s">
        <v>249</v>
      </c>
      <c r="D18" s="67">
        <v>18</v>
      </c>
      <c r="E18" s="4">
        <f t="shared" si="3"/>
        <v>15.65217391304348</v>
      </c>
      <c r="G18" s="35" t="s">
        <v>250</v>
      </c>
      <c r="J18" s="67">
        <v>25</v>
      </c>
      <c r="K18" s="4">
        <f t="shared" si="2"/>
        <v>21.739130434782609</v>
      </c>
    </row>
    <row r="19" spans="1:11" ht="18" customHeight="1">
      <c r="A19" s="35" t="s">
        <v>250</v>
      </c>
      <c r="D19" s="67">
        <v>20</v>
      </c>
      <c r="E19" s="4">
        <f t="shared" si="3"/>
        <v>17.391304347826086</v>
      </c>
      <c r="G19" s="35" t="s">
        <v>22</v>
      </c>
      <c r="J19" s="67">
        <v>41</v>
      </c>
      <c r="K19" s="4">
        <f t="shared" si="2"/>
        <v>35.652173913043477</v>
      </c>
    </row>
    <row r="20" spans="1:11" ht="18" customHeight="1">
      <c r="A20" s="35" t="s">
        <v>22</v>
      </c>
      <c r="D20" s="98">
        <v>41</v>
      </c>
      <c r="E20" s="4">
        <f t="shared" si="3"/>
        <v>35.652173913043477</v>
      </c>
      <c r="G20" s="37" t="s">
        <v>2</v>
      </c>
      <c r="H20" s="37"/>
      <c r="I20" s="37"/>
      <c r="J20" s="44">
        <v>115</v>
      </c>
      <c r="K20" s="23">
        <v>100</v>
      </c>
    </row>
    <row r="21" spans="1:11" ht="18" customHeight="1">
      <c r="A21" s="37" t="s">
        <v>2</v>
      </c>
      <c r="B21" s="37"/>
      <c r="C21" s="37"/>
      <c r="D21" s="44">
        <v>115</v>
      </c>
      <c r="E21" s="23">
        <v>100</v>
      </c>
    </row>
    <row r="22" spans="1:11" ht="18" customHeight="1">
      <c r="G22" s="35" t="s">
        <v>182</v>
      </c>
    </row>
    <row r="23" spans="1:11" ht="18" customHeight="1">
      <c r="A23" s="35" t="s">
        <v>181</v>
      </c>
      <c r="G23" s="36"/>
      <c r="H23" s="36"/>
      <c r="I23" s="36"/>
      <c r="J23" s="42" t="s">
        <v>23</v>
      </c>
      <c r="K23" s="36" t="s">
        <v>24</v>
      </c>
    </row>
    <row r="24" spans="1:11" ht="18" customHeight="1">
      <c r="A24" s="36"/>
      <c r="B24" s="36"/>
      <c r="C24" s="36"/>
      <c r="D24" s="42" t="s">
        <v>23</v>
      </c>
      <c r="E24" s="36" t="s">
        <v>24</v>
      </c>
      <c r="F24" s="73"/>
      <c r="G24" s="35" t="s">
        <v>247</v>
      </c>
      <c r="J24" s="67">
        <v>16</v>
      </c>
      <c r="K24" s="4">
        <f>J24/115*100</f>
        <v>13.913043478260869</v>
      </c>
    </row>
    <row r="25" spans="1:11" ht="18" customHeight="1">
      <c r="A25" s="35" t="s">
        <v>247</v>
      </c>
      <c r="D25" s="67">
        <v>15</v>
      </c>
      <c r="E25" s="4">
        <f>D25/115*100</f>
        <v>13.043478260869565</v>
      </c>
      <c r="G25" s="35" t="s">
        <v>248</v>
      </c>
      <c r="J25" s="67">
        <v>31</v>
      </c>
      <c r="K25" s="4">
        <f t="shared" ref="K25:K28" si="4">J25/115*100</f>
        <v>26.956521739130434</v>
      </c>
    </row>
    <row r="26" spans="1:11" ht="18" customHeight="1">
      <c r="A26" s="35" t="s">
        <v>248</v>
      </c>
      <c r="D26" s="67">
        <v>28</v>
      </c>
      <c r="E26" s="4">
        <f t="shared" ref="E26:E29" si="5">D26/115*100</f>
        <v>24.347826086956523</v>
      </c>
      <c r="G26" s="35" t="s">
        <v>249</v>
      </c>
      <c r="J26" s="67">
        <v>20</v>
      </c>
      <c r="K26" s="4">
        <f t="shared" si="4"/>
        <v>17.391304347826086</v>
      </c>
    </row>
    <row r="27" spans="1:11" ht="18" customHeight="1">
      <c r="A27" s="35" t="s">
        <v>249</v>
      </c>
      <c r="D27" s="67">
        <v>20</v>
      </c>
      <c r="E27" s="4">
        <f t="shared" si="5"/>
        <v>17.391304347826086</v>
      </c>
      <c r="G27" s="35" t="s">
        <v>250</v>
      </c>
      <c r="J27" s="67">
        <v>7</v>
      </c>
      <c r="K27" s="4">
        <f t="shared" si="4"/>
        <v>6.0869565217391308</v>
      </c>
    </row>
    <row r="28" spans="1:11" ht="18" customHeight="1">
      <c r="A28" s="35" t="s">
        <v>250</v>
      </c>
      <c r="D28" s="67">
        <v>11</v>
      </c>
      <c r="E28" s="4">
        <f t="shared" si="5"/>
        <v>9.5652173913043477</v>
      </c>
      <c r="G28" s="35" t="s">
        <v>22</v>
      </c>
      <c r="J28" s="67">
        <v>41</v>
      </c>
      <c r="K28" s="4">
        <f t="shared" si="4"/>
        <v>35.652173913043477</v>
      </c>
    </row>
    <row r="29" spans="1:11" ht="18" customHeight="1">
      <c r="A29" s="35" t="s">
        <v>22</v>
      </c>
      <c r="D29" s="67">
        <v>41</v>
      </c>
      <c r="E29" s="4">
        <f t="shared" si="5"/>
        <v>35.652173913043477</v>
      </c>
      <c r="G29" s="37" t="s">
        <v>2</v>
      </c>
      <c r="H29" s="37"/>
      <c r="I29" s="37"/>
      <c r="J29" s="44">
        <v>115</v>
      </c>
      <c r="K29" s="23">
        <v>100</v>
      </c>
    </row>
    <row r="30" spans="1:11" ht="18" customHeight="1">
      <c r="A30" s="37" t="s">
        <v>2</v>
      </c>
      <c r="B30" s="37"/>
      <c r="C30" s="37"/>
      <c r="D30" s="44">
        <v>115</v>
      </c>
      <c r="E30" s="23">
        <v>100</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(問3-12)</oddFooter>
  </headerFooter>
</worksheet>
</file>

<file path=xl/worksheets/sheet17.xml><?xml version="1.0" encoding="utf-8"?>
<worksheet xmlns="http://schemas.openxmlformats.org/spreadsheetml/2006/main" xmlns:r="http://schemas.openxmlformats.org/officeDocument/2006/relationships">
  <sheetPr>
    <tabColor rgb="FF00B050"/>
  </sheetPr>
  <dimension ref="A1:S26"/>
  <sheetViews>
    <sheetView zoomScale="80" zoomScaleNormal="80" workbookViewId="0"/>
  </sheetViews>
  <sheetFormatPr defaultRowHeight="13.5"/>
  <cols>
    <col min="1" max="2" width="9" style="35"/>
    <col min="4" max="4" width="9" customWidth="1"/>
    <col min="5" max="5" width="4.625" style="3" customWidth="1"/>
    <col min="6" max="7" width="9" style="35"/>
    <col min="10" max="10" width="9" style="3"/>
    <col min="11" max="11" width="9" style="35"/>
    <col min="14" max="14" width="9" style="3"/>
    <col min="15" max="15" width="9" style="35"/>
    <col min="18" max="18" width="9" style="3"/>
    <col min="19" max="19" width="9" style="35"/>
  </cols>
  <sheetData>
    <row r="1" spans="1:10">
      <c r="A1" s="35" t="s">
        <v>561</v>
      </c>
    </row>
    <row r="2" spans="1:10">
      <c r="A2" s="35" t="s">
        <v>468</v>
      </c>
    </row>
    <row r="4" spans="1:10">
      <c r="A4" s="35" t="s">
        <v>172</v>
      </c>
      <c r="F4" s="35" t="s">
        <v>173</v>
      </c>
    </row>
    <row r="5" spans="1:10" s="46" customFormat="1" ht="12">
      <c r="A5" s="36"/>
      <c r="B5" s="36"/>
      <c r="C5" s="42" t="s">
        <v>23</v>
      </c>
      <c r="D5" s="36" t="s">
        <v>24</v>
      </c>
      <c r="E5" s="73"/>
      <c r="F5" s="36"/>
      <c r="G5" s="36"/>
      <c r="H5" s="42" t="s">
        <v>23</v>
      </c>
      <c r="I5" s="36" t="s">
        <v>24</v>
      </c>
      <c r="J5" s="73"/>
    </row>
    <row r="6" spans="1:10">
      <c r="A6" s="35" t="s">
        <v>245</v>
      </c>
      <c r="C6" s="67">
        <v>27</v>
      </c>
      <c r="D6" s="4">
        <f>C6/115*100</f>
        <v>23.478260869565219</v>
      </c>
      <c r="F6" s="35" t="s">
        <v>245</v>
      </c>
      <c r="H6" s="67">
        <v>13</v>
      </c>
      <c r="I6" s="4">
        <f>H6/115*100</f>
        <v>11.304347826086957</v>
      </c>
    </row>
    <row r="7" spans="1:10">
      <c r="A7" s="35" t="s">
        <v>548</v>
      </c>
      <c r="C7" s="67">
        <v>21</v>
      </c>
      <c r="D7" s="4">
        <f t="shared" ref="D7:D9" si="0">C7/115*100</f>
        <v>18.260869565217391</v>
      </c>
      <c r="F7" s="35" t="s">
        <v>548</v>
      </c>
      <c r="H7" s="67">
        <v>11</v>
      </c>
      <c r="I7" s="4">
        <f t="shared" ref="I7:I9" si="1">H7/115*100</f>
        <v>9.5652173913043477</v>
      </c>
    </row>
    <row r="8" spans="1:10">
      <c r="A8" s="35" t="s">
        <v>246</v>
      </c>
      <c r="C8" s="67">
        <v>26</v>
      </c>
      <c r="D8" s="4">
        <f t="shared" si="0"/>
        <v>22.608695652173914</v>
      </c>
      <c r="F8" s="35" t="s">
        <v>246</v>
      </c>
      <c r="H8" s="67">
        <v>50</v>
      </c>
      <c r="I8" s="4">
        <f t="shared" si="1"/>
        <v>43.478260869565219</v>
      </c>
    </row>
    <row r="9" spans="1:10">
      <c r="A9" s="35" t="s">
        <v>22</v>
      </c>
      <c r="C9" s="67">
        <v>41</v>
      </c>
      <c r="D9" s="4">
        <f t="shared" si="0"/>
        <v>35.652173913043477</v>
      </c>
      <c r="F9" s="35" t="s">
        <v>22</v>
      </c>
      <c r="H9" s="67">
        <v>41</v>
      </c>
      <c r="I9" s="4">
        <f t="shared" si="1"/>
        <v>35.652173913043477</v>
      </c>
    </row>
    <row r="10" spans="1:10">
      <c r="A10" s="37" t="s">
        <v>2</v>
      </c>
      <c r="B10" s="37"/>
      <c r="C10" s="44">
        <v>115</v>
      </c>
      <c r="D10" s="23">
        <v>100</v>
      </c>
      <c r="F10" s="37" t="s">
        <v>2</v>
      </c>
      <c r="G10" s="37"/>
      <c r="H10" s="44">
        <v>115</v>
      </c>
      <c r="I10" s="23">
        <v>100</v>
      </c>
    </row>
    <row r="12" spans="1:10">
      <c r="A12" s="35" t="s">
        <v>174</v>
      </c>
      <c r="F12" s="35" t="s">
        <v>175</v>
      </c>
    </row>
    <row r="13" spans="1:10">
      <c r="A13" s="36"/>
      <c r="B13" s="36"/>
      <c r="C13" s="42" t="s">
        <v>23</v>
      </c>
      <c r="D13" s="36" t="s">
        <v>24</v>
      </c>
      <c r="E13" s="73"/>
      <c r="F13" s="36"/>
      <c r="G13" s="36"/>
      <c r="H13" s="42" t="s">
        <v>23</v>
      </c>
      <c r="I13" s="36" t="s">
        <v>24</v>
      </c>
      <c r="J13" s="73"/>
    </row>
    <row r="14" spans="1:10">
      <c r="A14" s="35" t="s">
        <v>245</v>
      </c>
      <c r="C14" s="67">
        <v>18</v>
      </c>
      <c r="D14" s="4">
        <f>C14/115*100</f>
        <v>15.65217391304348</v>
      </c>
      <c r="F14" s="35" t="s">
        <v>245</v>
      </c>
      <c r="H14" s="67">
        <v>6</v>
      </c>
      <c r="I14" s="4">
        <f>H14/115*100</f>
        <v>5.2173913043478262</v>
      </c>
    </row>
    <row r="15" spans="1:10">
      <c r="A15" s="35" t="s">
        <v>548</v>
      </c>
      <c r="C15" s="67">
        <v>13</v>
      </c>
      <c r="D15" s="4">
        <f t="shared" ref="D15:D17" si="2">C15/115*100</f>
        <v>11.304347826086957</v>
      </c>
      <c r="F15" s="35" t="s">
        <v>548</v>
      </c>
      <c r="H15" s="67">
        <v>2</v>
      </c>
      <c r="I15" s="4">
        <f t="shared" ref="I15:I17" si="3">H15/115*100</f>
        <v>1.7391304347826086</v>
      </c>
    </row>
    <row r="16" spans="1:10">
      <c r="A16" s="35" t="s">
        <v>246</v>
      </c>
      <c r="C16" s="67">
        <v>43</v>
      </c>
      <c r="D16" s="4">
        <f t="shared" si="2"/>
        <v>37.391304347826086</v>
      </c>
      <c r="F16" s="35" t="s">
        <v>246</v>
      </c>
      <c r="H16" s="67">
        <v>66</v>
      </c>
      <c r="I16" s="4">
        <f t="shared" si="3"/>
        <v>57.391304347826086</v>
      </c>
    </row>
    <row r="17" spans="1:9">
      <c r="A17" s="35" t="s">
        <v>22</v>
      </c>
      <c r="C17" s="67">
        <v>41</v>
      </c>
      <c r="D17" s="4">
        <f t="shared" si="2"/>
        <v>35.652173913043477</v>
      </c>
      <c r="F17" s="35" t="s">
        <v>22</v>
      </c>
      <c r="H17" s="98">
        <v>41</v>
      </c>
      <c r="I17" s="4">
        <f t="shared" si="3"/>
        <v>35.652173913043477</v>
      </c>
    </row>
    <row r="18" spans="1:9">
      <c r="A18" s="37" t="s">
        <v>2</v>
      </c>
      <c r="B18" s="37"/>
      <c r="C18" s="44">
        <v>115</v>
      </c>
      <c r="D18" s="23">
        <v>100</v>
      </c>
      <c r="F18" s="37" t="s">
        <v>2</v>
      </c>
      <c r="G18" s="37"/>
      <c r="H18" s="44">
        <v>115</v>
      </c>
      <c r="I18" s="23">
        <v>100</v>
      </c>
    </row>
    <row r="20" spans="1:9">
      <c r="A20" s="35" t="s">
        <v>176</v>
      </c>
    </row>
    <row r="21" spans="1:9">
      <c r="A21" s="36"/>
      <c r="B21" s="36"/>
      <c r="C21" s="42" t="s">
        <v>23</v>
      </c>
      <c r="D21" s="36" t="s">
        <v>24</v>
      </c>
    </row>
    <row r="22" spans="1:9">
      <c r="A22" s="35" t="s">
        <v>245</v>
      </c>
      <c r="C22" s="67">
        <v>3</v>
      </c>
      <c r="D22" s="4">
        <f>C22/115*100</f>
        <v>2.6086956521739131</v>
      </c>
    </row>
    <row r="23" spans="1:9">
      <c r="A23" s="35" t="s">
        <v>548</v>
      </c>
      <c r="C23" s="67">
        <v>12</v>
      </c>
      <c r="D23" s="4">
        <f t="shared" ref="D23:D25" si="4">C23/115*100</f>
        <v>10.434782608695652</v>
      </c>
    </row>
    <row r="24" spans="1:9">
      <c r="A24" s="35" t="s">
        <v>246</v>
      </c>
      <c r="C24" s="67">
        <v>59</v>
      </c>
      <c r="D24" s="4">
        <f t="shared" si="4"/>
        <v>51.304347826086961</v>
      </c>
    </row>
    <row r="25" spans="1:9">
      <c r="A25" s="35" t="s">
        <v>22</v>
      </c>
      <c r="C25" s="67">
        <v>41</v>
      </c>
      <c r="D25" s="4">
        <f t="shared" si="4"/>
        <v>35.652173913043477</v>
      </c>
    </row>
    <row r="26" spans="1:9">
      <c r="A26" s="37" t="s">
        <v>2</v>
      </c>
      <c r="B26" s="37"/>
      <c r="C26" s="44">
        <v>115</v>
      </c>
      <c r="D26" s="23">
        <v>100</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(問3-13)</oddFooter>
  </headerFooter>
</worksheet>
</file>

<file path=xl/worksheets/sheet18.xml><?xml version="1.0" encoding="utf-8"?>
<worksheet xmlns="http://schemas.openxmlformats.org/spreadsheetml/2006/main" xmlns:r="http://schemas.openxmlformats.org/officeDocument/2006/relationships">
  <sheetPr>
    <tabColor rgb="FF00B050"/>
  </sheetPr>
  <dimension ref="A1:AJ57"/>
  <sheetViews>
    <sheetView zoomScale="80" zoomScaleNormal="80" workbookViewId="0"/>
  </sheetViews>
  <sheetFormatPr defaultRowHeight="13.5"/>
  <cols>
    <col min="1" max="2" width="9" style="35"/>
    <col min="3" max="3" width="4.625" style="35" customWidth="1"/>
    <col min="6" max="6" width="4.625" style="3" customWidth="1"/>
    <col min="7" max="8" width="9" style="35"/>
    <col min="9" max="9" width="4.625" style="35" customWidth="1"/>
    <col min="12" max="12" width="9" style="3"/>
    <col min="13" max="13" width="9" style="35"/>
    <col min="16" max="16" width="9" style="3"/>
    <col min="17" max="17" width="9" style="35"/>
    <col min="20" max="20" width="9" style="3"/>
    <col min="21" max="21" width="9" style="35"/>
    <col min="24" max="24" width="9" style="3"/>
    <col min="25" max="25" width="9" style="35"/>
    <col min="28" max="28" width="9" style="3"/>
    <col min="29" max="29" width="9" style="35"/>
    <col min="32" max="32" width="9" style="3"/>
    <col min="33" max="33" width="9" style="35"/>
  </cols>
  <sheetData>
    <row r="1" spans="1:36">
      <c r="A1" s="35" t="s">
        <v>582</v>
      </c>
    </row>
    <row r="2" spans="1:36">
      <c r="A2" s="35" t="s">
        <v>468</v>
      </c>
    </row>
    <row r="4" spans="1:36">
      <c r="A4" s="246" t="s">
        <v>460</v>
      </c>
      <c r="B4" s="246"/>
      <c r="C4" s="246"/>
      <c r="D4" s="246"/>
      <c r="E4" s="246"/>
      <c r="G4" s="35" t="s">
        <v>461</v>
      </c>
    </row>
    <row r="5" spans="1:36">
      <c r="A5" s="247"/>
      <c r="B5" s="247"/>
      <c r="C5" s="247"/>
      <c r="D5" s="247"/>
      <c r="E5" s="247"/>
    </row>
    <row r="6" spans="1:36" s="46" customFormat="1" ht="12">
      <c r="A6" s="36"/>
      <c r="B6" s="36"/>
      <c r="C6" s="36"/>
      <c r="D6" s="42" t="s">
        <v>23</v>
      </c>
      <c r="E6" s="36" t="s">
        <v>24</v>
      </c>
      <c r="F6" s="73"/>
      <c r="G6" s="36"/>
      <c r="H6" s="36"/>
      <c r="I6" s="36"/>
      <c r="J6" s="42" t="s">
        <v>23</v>
      </c>
      <c r="K6" s="36" t="s">
        <v>24</v>
      </c>
      <c r="L6" s="73"/>
      <c r="AB6" s="73"/>
    </row>
    <row r="7" spans="1:36">
      <c r="A7" s="35" t="s">
        <v>190</v>
      </c>
      <c r="D7" s="67">
        <v>11</v>
      </c>
      <c r="E7" s="4">
        <f>D7/115*100</f>
        <v>9.5652173913043477</v>
      </c>
      <c r="G7" s="47" t="s">
        <v>190</v>
      </c>
      <c r="H7" s="47"/>
      <c r="I7" s="47"/>
      <c r="J7" s="67">
        <v>6</v>
      </c>
      <c r="K7" s="4">
        <f>J7/115*100</f>
        <v>5.2173913043478262</v>
      </c>
    </row>
    <row r="8" spans="1:36">
      <c r="A8" s="35" t="s">
        <v>185</v>
      </c>
      <c r="D8" s="67">
        <v>18</v>
      </c>
      <c r="E8" s="4">
        <f t="shared" ref="E8:E14" si="0">D8/115*100</f>
        <v>15.65217391304348</v>
      </c>
      <c r="G8" s="47" t="s">
        <v>185</v>
      </c>
      <c r="H8" s="47"/>
      <c r="I8" s="47"/>
      <c r="J8" s="67">
        <v>23</v>
      </c>
      <c r="K8" s="4">
        <f t="shared" ref="K8:K14" si="1">J8/115*100</f>
        <v>20</v>
      </c>
    </row>
    <row r="9" spans="1:36">
      <c r="A9" s="35" t="s">
        <v>186</v>
      </c>
      <c r="D9" s="67">
        <v>15</v>
      </c>
      <c r="E9" s="4">
        <f t="shared" si="0"/>
        <v>13.043478260869565</v>
      </c>
      <c r="G9" s="35" t="s">
        <v>186</v>
      </c>
      <c r="J9" s="67">
        <v>22</v>
      </c>
      <c r="K9" s="4">
        <f t="shared" si="1"/>
        <v>19.130434782608695</v>
      </c>
      <c r="AG9" s="47"/>
      <c r="AH9" s="3"/>
      <c r="AI9" s="3"/>
      <c r="AJ9" s="3"/>
    </row>
    <row r="10" spans="1:36">
      <c r="A10" s="35" t="s">
        <v>187</v>
      </c>
      <c r="D10" s="67">
        <v>18</v>
      </c>
      <c r="E10" s="4">
        <f t="shared" si="0"/>
        <v>15.65217391304348</v>
      </c>
      <c r="G10" s="35" t="s">
        <v>187</v>
      </c>
      <c r="J10" s="67">
        <v>10</v>
      </c>
      <c r="K10" s="4">
        <f t="shared" si="1"/>
        <v>8.695652173913043</v>
      </c>
      <c r="AG10" s="47"/>
      <c r="AH10" s="3"/>
      <c r="AI10" s="3"/>
      <c r="AJ10" s="3"/>
    </row>
    <row r="11" spans="1:36">
      <c r="A11" s="35" t="s">
        <v>188</v>
      </c>
      <c r="D11" s="67">
        <v>3</v>
      </c>
      <c r="E11" s="4">
        <f t="shared" si="0"/>
        <v>2.6086956521739131</v>
      </c>
      <c r="G11" s="35" t="s">
        <v>188</v>
      </c>
      <c r="J11" s="67">
        <v>5</v>
      </c>
      <c r="K11" s="4">
        <f t="shared" si="1"/>
        <v>4.3478260869565215</v>
      </c>
      <c r="AG11" s="47"/>
      <c r="AH11" s="3"/>
      <c r="AI11" s="3"/>
      <c r="AJ11" s="3"/>
    </row>
    <row r="12" spans="1:36">
      <c r="A12" s="35" t="s">
        <v>189</v>
      </c>
      <c r="D12" s="67">
        <v>5</v>
      </c>
      <c r="E12" s="4">
        <f t="shared" si="0"/>
        <v>4.3478260869565215</v>
      </c>
      <c r="G12" s="35" t="s">
        <v>189</v>
      </c>
      <c r="J12" s="67">
        <v>5</v>
      </c>
      <c r="K12" s="4">
        <f t="shared" si="1"/>
        <v>4.3478260869565215</v>
      </c>
      <c r="AG12" s="47"/>
      <c r="AH12" s="3"/>
      <c r="AI12" s="3"/>
      <c r="AJ12" s="3"/>
    </row>
    <row r="13" spans="1:36">
      <c r="A13" s="35" t="s">
        <v>191</v>
      </c>
      <c r="D13" s="67">
        <v>4</v>
      </c>
      <c r="E13" s="4">
        <f t="shared" si="0"/>
        <v>3.4782608695652173</v>
      </c>
      <c r="G13" s="35" t="s">
        <v>191</v>
      </c>
      <c r="J13" s="67">
        <v>3</v>
      </c>
      <c r="K13" s="4">
        <f t="shared" si="1"/>
        <v>2.6086956521739131</v>
      </c>
      <c r="AG13" s="47"/>
      <c r="AH13" s="3"/>
      <c r="AI13" s="3"/>
      <c r="AJ13" s="3"/>
    </row>
    <row r="14" spans="1:36">
      <c r="A14" s="35" t="s">
        <v>22</v>
      </c>
      <c r="D14" s="67">
        <v>41</v>
      </c>
      <c r="E14" s="4">
        <f t="shared" si="0"/>
        <v>35.652173913043477</v>
      </c>
      <c r="G14" s="35" t="s">
        <v>22</v>
      </c>
      <c r="J14" s="98">
        <v>41</v>
      </c>
      <c r="K14" s="4">
        <f t="shared" si="1"/>
        <v>35.652173913043477</v>
      </c>
      <c r="AG14" s="47"/>
      <c r="AH14" s="3"/>
      <c r="AI14" s="3"/>
      <c r="AJ14" s="3"/>
    </row>
    <row r="15" spans="1:36">
      <c r="A15" s="37" t="s">
        <v>2</v>
      </c>
      <c r="B15" s="37"/>
      <c r="C15" s="37"/>
      <c r="D15" s="44">
        <v>115</v>
      </c>
      <c r="E15" s="23">
        <v>100</v>
      </c>
      <c r="G15" s="37" t="s">
        <v>2</v>
      </c>
      <c r="H15" s="37"/>
      <c r="I15" s="37"/>
      <c r="J15" s="44">
        <v>115</v>
      </c>
      <c r="K15" s="23">
        <v>100</v>
      </c>
      <c r="AG15" s="47"/>
      <c r="AH15" s="3"/>
      <c r="AI15" s="3"/>
      <c r="AJ15" s="3"/>
    </row>
    <row r="16" spans="1:36">
      <c r="AG16" s="47"/>
      <c r="AH16" s="3"/>
      <c r="AI16" s="3"/>
      <c r="AJ16" s="3"/>
    </row>
    <row r="17" spans="1:36">
      <c r="AG17" s="47"/>
      <c r="AH17" s="3"/>
      <c r="AI17" s="3"/>
      <c r="AJ17" s="3"/>
    </row>
    <row r="18" spans="1:36">
      <c r="A18" s="35" t="s">
        <v>462</v>
      </c>
      <c r="G18" s="246" t="s">
        <v>463</v>
      </c>
      <c r="H18" s="246"/>
      <c r="I18" s="246"/>
      <c r="J18" s="246"/>
      <c r="K18" s="246"/>
      <c r="AG18" s="47"/>
      <c r="AH18" s="3"/>
      <c r="AI18" s="3"/>
      <c r="AJ18" s="3"/>
    </row>
    <row r="19" spans="1:36">
      <c r="G19" s="247"/>
      <c r="H19" s="247"/>
      <c r="I19" s="247"/>
      <c r="J19" s="247"/>
      <c r="K19" s="247"/>
    </row>
    <row r="20" spans="1:36">
      <c r="A20" s="36"/>
      <c r="B20" s="36"/>
      <c r="C20" s="36"/>
      <c r="D20" s="42" t="s">
        <v>23</v>
      </c>
      <c r="E20" s="36" t="s">
        <v>24</v>
      </c>
      <c r="F20" s="73"/>
      <c r="G20" s="36"/>
      <c r="H20" s="36"/>
      <c r="I20" s="36"/>
      <c r="J20" s="42" t="s">
        <v>23</v>
      </c>
      <c r="K20" s="36" t="s">
        <v>24</v>
      </c>
      <c r="L20" s="73"/>
    </row>
    <row r="21" spans="1:36">
      <c r="A21" s="35" t="s">
        <v>190</v>
      </c>
      <c r="D21" s="67">
        <v>5</v>
      </c>
      <c r="E21" s="4">
        <f>D21/115*100</f>
        <v>4.3478260869565215</v>
      </c>
      <c r="G21" s="35" t="s">
        <v>190</v>
      </c>
      <c r="J21" s="67">
        <v>2</v>
      </c>
      <c r="K21" s="4">
        <f>J21/115*100</f>
        <v>1.7391304347826086</v>
      </c>
      <c r="L21" s="14"/>
    </row>
    <row r="22" spans="1:36">
      <c r="A22" s="35" t="s">
        <v>185</v>
      </c>
      <c r="D22" s="67">
        <v>11</v>
      </c>
      <c r="E22" s="4">
        <f t="shared" ref="E22:E28" si="2">D22/115*100</f>
        <v>9.5652173913043477</v>
      </c>
      <c r="G22" s="35" t="s">
        <v>185</v>
      </c>
      <c r="J22" s="67">
        <v>9</v>
      </c>
      <c r="K22" s="4">
        <f t="shared" ref="K22:K28" si="3">J22/115*100</f>
        <v>7.8260869565217401</v>
      </c>
      <c r="L22" s="14"/>
    </row>
    <row r="23" spans="1:36">
      <c r="A23" s="35" t="s">
        <v>186</v>
      </c>
      <c r="D23" s="67">
        <v>17</v>
      </c>
      <c r="E23" s="4">
        <f t="shared" si="2"/>
        <v>14.782608695652174</v>
      </c>
      <c r="G23" s="35" t="s">
        <v>186</v>
      </c>
      <c r="J23" s="67">
        <v>16</v>
      </c>
      <c r="K23" s="4">
        <f t="shared" si="3"/>
        <v>13.913043478260869</v>
      </c>
      <c r="L23" s="14"/>
    </row>
    <row r="24" spans="1:36">
      <c r="A24" s="35" t="s">
        <v>187</v>
      </c>
      <c r="D24" s="67">
        <v>19</v>
      </c>
      <c r="E24" s="4">
        <f t="shared" si="2"/>
        <v>16.521739130434781</v>
      </c>
      <c r="G24" s="35" t="s">
        <v>187</v>
      </c>
      <c r="J24" s="67">
        <v>20</v>
      </c>
      <c r="K24" s="4">
        <f t="shared" si="3"/>
        <v>17.391304347826086</v>
      </c>
      <c r="L24" s="14"/>
    </row>
    <row r="25" spans="1:36">
      <c r="A25" s="35" t="s">
        <v>188</v>
      </c>
      <c r="D25" s="67">
        <v>8</v>
      </c>
      <c r="E25" s="4">
        <f t="shared" si="2"/>
        <v>6.9565217391304346</v>
      </c>
      <c r="G25" s="35" t="s">
        <v>188</v>
      </c>
      <c r="J25" s="67">
        <v>9</v>
      </c>
      <c r="K25" s="4">
        <f t="shared" si="3"/>
        <v>7.8260869565217401</v>
      </c>
      <c r="L25" s="14"/>
    </row>
    <row r="26" spans="1:36">
      <c r="A26" s="35" t="s">
        <v>189</v>
      </c>
      <c r="D26" s="67">
        <v>8</v>
      </c>
      <c r="E26" s="4">
        <f t="shared" si="2"/>
        <v>6.9565217391304346</v>
      </c>
      <c r="G26" s="35" t="s">
        <v>189</v>
      </c>
      <c r="J26" s="67">
        <v>11</v>
      </c>
      <c r="K26" s="4">
        <f t="shared" si="3"/>
        <v>9.5652173913043477</v>
      </c>
      <c r="L26" s="14"/>
    </row>
    <row r="27" spans="1:36">
      <c r="A27" s="35" t="s">
        <v>191</v>
      </c>
      <c r="D27" s="67">
        <v>4</v>
      </c>
      <c r="E27" s="4">
        <f t="shared" si="2"/>
        <v>3.4782608695652173</v>
      </c>
      <c r="G27" s="35" t="s">
        <v>191</v>
      </c>
      <c r="J27" s="67">
        <v>7</v>
      </c>
      <c r="K27" s="4">
        <f t="shared" si="3"/>
        <v>6.0869565217391308</v>
      </c>
      <c r="L27" s="14"/>
    </row>
    <row r="28" spans="1:36">
      <c r="A28" s="35" t="s">
        <v>22</v>
      </c>
      <c r="D28" s="98">
        <v>48</v>
      </c>
      <c r="E28" s="4">
        <f t="shared" si="2"/>
        <v>41.739130434782609</v>
      </c>
      <c r="G28" s="35" t="s">
        <v>22</v>
      </c>
      <c r="J28" s="67">
        <v>41</v>
      </c>
      <c r="K28" s="4">
        <f t="shared" si="3"/>
        <v>35.652173913043477</v>
      </c>
      <c r="L28" s="14"/>
    </row>
    <row r="29" spans="1:36">
      <c r="A29" s="37" t="s">
        <v>2</v>
      </c>
      <c r="B29" s="37"/>
      <c r="C29" s="37"/>
      <c r="D29" s="44">
        <v>115</v>
      </c>
      <c r="E29" s="23">
        <v>100</v>
      </c>
      <c r="G29" s="37" t="s">
        <v>2</v>
      </c>
      <c r="H29" s="37"/>
      <c r="I29" s="37"/>
      <c r="J29" s="44">
        <v>115</v>
      </c>
      <c r="K29" s="23">
        <v>100</v>
      </c>
      <c r="L29" s="14"/>
    </row>
    <row r="32" spans="1:36">
      <c r="A32" s="246" t="s">
        <v>464</v>
      </c>
      <c r="B32" s="246"/>
      <c r="C32" s="246"/>
      <c r="D32" s="246"/>
      <c r="E32" s="246"/>
      <c r="G32" s="246" t="s">
        <v>465</v>
      </c>
      <c r="H32" s="246"/>
      <c r="I32" s="246"/>
      <c r="J32" s="246"/>
      <c r="K32" s="246"/>
    </row>
    <row r="33" spans="1:11">
      <c r="A33" s="247"/>
      <c r="B33" s="247"/>
      <c r="C33" s="247"/>
      <c r="D33" s="247"/>
      <c r="E33" s="247"/>
      <c r="G33" s="247"/>
      <c r="H33" s="247"/>
      <c r="I33" s="247"/>
      <c r="J33" s="247"/>
      <c r="K33" s="247"/>
    </row>
    <row r="34" spans="1:11">
      <c r="A34" s="36"/>
      <c r="B34" s="36"/>
      <c r="C34" s="36"/>
      <c r="D34" s="42" t="s">
        <v>23</v>
      </c>
      <c r="E34" s="36" t="s">
        <v>24</v>
      </c>
      <c r="F34" s="73"/>
      <c r="G34" s="36"/>
      <c r="H34" s="36"/>
      <c r="I34" s="36"/>
      <c r="J34" s="42" t="s">
        <v>23</v>
      </c>
      <c r="K34" s="36" t="s">
        <v>24</v>
      </c>
    </row>
    <row r="35" spans="1:11">
      <c r="A35" s="35" t="s">
        <v>190</v>
      </c>
      <c r="D35" s="67">
        <v>2</v>
      </c>
      <c r="E35" s="4">
        <f>D35/115*100</f>
        <v>1.7391304347826086</v>
      </c>
      <c r="G35" s="35" t="s">
        <v>190</v>
      </c>
      <c r="J35" s="67">
        <v>1</v>
      </c>
      <c r="K35" s="4">
        <f>J35/115*100</f>
        <v>0.86956521739130432</v>
      </c>
    </row>
    <row r="36" spans="1:11">
      <c r="A36" s="35" t="s">
        <v>185</v>
      </c>
      <c r="D36" s="67">
        <v>9</v>
      </c>
      <c r="E36" s="4">
        <f t="shared" ref="E36:E42" si="4">D36/115*100</f>
        <v>7.8260869565217401</v>
      </c>
      <c r="G36" s="35" t="s">
        <v>185</v>
      </c>
      <c r="J36" s="67">
        <v>8</v>
      </c>
      <c r="K36" s="4">
        <f t="shared" ref="K36:K42" si="5">J36/115*100</f>
        <v>6.9565217391304346</v>
      </c>
    </row>
    <row r="37" spans="1:11">
      <c r="A37" s="35" t="s">
        <v>186</v>
      </c>
      <c r="D37" s="67">
        <v>16</v>
      </c>
      <c r="E37" s="4">
        <f t="shared" si="4"/>
        <v>13.913043478260869</v>
      </c>
      <c r="G37" s="35" t="s">
        <v>186</v>
      </c>
      <c r="J37" s="67">
        <v>13</v>
      </c>
      <c r="K37" s="4">
        <f t="shared" si="5"/>
        <v>11.304347826086957</v>
      </c>
    </row>
    <row r="38" spans="1:11">
      <c r="A38" s="35" t="s">
        <v>187</v>
      </c>
      <c r="D38" s="67">
        <v>21</v>
      </c>
      <c r="E38" s="4">
        <f t="shared" si="4"/>
        <v>18.260869565217391</v>
      </c>
      <c r="G38" s="35" t="s">
        <v>187</v>
      </c>
      <c r="J38" s="67">
        <v>20</v>
      </c>
      <c r="K38" s="4">
        <f t="shared" si="5"/>
        <v>17.391304347826086</v>
      </c>
    </row>
    <row r="39" spans="1:11">
      <c r="A39" s="35" t="s">
        <v>188</v>
      </c>
      <c r="D39" s="67">
        <v>7</v>
      </c>
      <c r="E39" s="4">
        <f t="shared" si="4"/>
        <v>6.0869565217391308</v>
      </c>
      <c r="G39" s="35" t="s">
        <v>188</v>
      </c>
      <c r="J39" s="67">
        <v>10</v>
      </c>
      <c r="K39" s="4">
        <f t="shared" si="5"/>
        <v>8.695652173913043</v>
      </c>
    </row>
    <row r="40" spans="1:11">
      <c r="A40" s="35" t="s">
        <v>189</v>
      </c>
      <c r="D40" s="67">
        <v>12</v>
      </c>
      <c r="E40" s="4">
        <f t="shared" si="4"/>
        <v>10.434782608695652</v>
      </c>
      <c r="G40" s="35" t="s">
        <v>189</v>
      </c>
      <c r="J40" s="67">
        <v>13</v>
      </c>
      <c r="K40" s="4">
        <f t="shared" si="5"/>
        <v>11.304347826086957</v>
      </c>
    </row>
    <row r="41" spans="1:11">
      <c r="A41" s="35" t="s">
        <v>191</v>
      </c>
      <c r="D41" s="67">
        <v>6</v>
      </c>
      <c r="E41" s="4">
        <f t="shared" si="4"/>
        <v>5.2173913043478262</v>
      </c>
      <c r="G41" s="35" t="s">
        <v>191</v>
      </c>
      <c r="J41" s="67">
        <v>9</v>
      </c>
      <c r="K41" s="4">
        <f t="shared" si="5"/>
        <v>7.8260869565217401</v>
      </c>
    </row>
    <row r="42" spans="1:11">
      <c r="A42" s="35" t="s">
        <v>22</v>
      </c>
      <c r="D42" s="67">
        <v>47</v>
      </c>
      <c r="E42" s="4">
        <f t="shared" si="4"/>
        <v>40.869565217391305</v>
      </c>
      <c r="G42" s="35" t="s">
        <v>22</v>
      </c>
      <c r="J42" s="67">
        <v>41</v>
      </c>
      <c r="K42" s="4">
        <f t="shared" si="5"/>
        <v>35.652173913043477</v>
      </c>
    </row>
    <row r="43" spans="1:11">
      <c r="A43" s="37" t="s">
        <v>2</v>
      </c>
      <c r="B43" s="37"/>
      <c r="C43" s="37"/>
      <c r="D43" s="44">
        <v>115</v>
      </c>
      <c r="E43" s="23">
        <v>100</v>
      </c>
      <c r="G43" s="37" t="s">
        <v>2</v>
      </c>
      <c r="H43" s="37"/>
      <c r="I43" s="37"/>
      <c r="J43" s="44">
        <v>115</v>
      </c>
      <c r="K43" s="23">
        <v>100</v>
      </c>
    </row>
    <row r="46" spans="1:11">
      <c r="A46" s="35" t="s">
        <v>466</v>
      </c>
      <c r="G46" s="35" t="s">
        <v>467</v>
      </c>
    </row>
    <row r="48" spans="1:11">
      <c r="A48" s="36"/>
      <c r="B48" s="36"/>
      <c r="C48" s="36"/>
      <c r="D48" s="42" t="s">
        <v>23</v>
      </c>
      <c r="E48" s="36" t="s">
        <v>24</v>
      </c>
      <c r="F48" s="73"/>
      <c r="G48" s="36"/>
      <c r="H48" s="36"/>
      <c r="I48" s="36"/>
      <c r="J48" s="42" t="s">
        <v>23</v>
      </c>
      <c r="K48" s="36" t="s">
        <v>24</v>
      </c>
    </row>
    <row r="49" spans="1:11">
      <c r="A49" s="35" t="s">
        <v>190</v>
      </c>
      <c r="D49" s="67">
        <v>6</v>
      </c>
      <c r="E49" s="4">
        <f>D49/115*100</f>
        <v>5.2173913043478262</v>
      </c>
      <c r="G49" s="35" t="s">
        <v>190</v>
      </c>
      <c r="J49" s="67">
        <v>5</v>
      </c>
      <c r="K49" s="4">
        <f>J49/115*100</f>
        <v>4.3478260869565215</v>
      </c>
    </row>
    <row r="50" spans="1:11">
      <c r="A50" s="35" t="s">
        <v>185</v>
      </c>
      <c r="D50" s="67">
        <v>20</v>
      </c>
      <c r="E50" s="4">
        <f t="shared" ref="E50:E56" si="6">D50/115*100</f>
        <v>17.391304347826086</v>
      </c>
      <c r="G50" s="35" t="s">
        <v>185</v>
      </c>
      <c r="J50" s="67">
        <v>6</v>
      </c>
      <c r="K50" s="4">
        <f t="shared" ref="K50:K56" si="7">J50/115*100</f>
        <v>5.2173913043478262</v>
      </c>
    </row>
    <row r="51" spans="1:11">
      <c r="A51" s="35" t="s">
        <v>186</v>
      </c>
      <c r="D51" s="67">
        <v>12</v>
      </c>
      <c r="E51" s="4">
        <f t="shared" si="6"/>
        <v>10.434782608695652</v>
      </c>
      <c r="G51" s="35" t="s">
        <v>186</v>
      </c>
      <c r="J51" s="67">
        <v>20</v>
      </c>
      <c r="K51" s="4">
        <f t="shared" si="7"/>
        <v>17.391304347826086</v>
      </c>
    </row>
    <row r="52" spans="1:11">
      <c r="A52" s="35" t="s">
        <v>187</v>
      </c>
      <c r="D52" s="67">
        <v>20</v>
      </c>
      <c r="E52" s="4">
        <f t="shared" si="6"/>
        <v>17.391304347826086</v>
      </c>
      <c r="G52" s="35" t="s">
        <v>187</v>
      </c>
      <c r="J52" s="67">
        <v>28</v>
      </c>
      <c r="K52" s="4">
        <f t="shared" si="7"/>
        <v>24.347826086956523</v>
      </c>
    </row>
    <row r="53" spans="1:11">
      <c r="A53" s="35" t="s">
        <v>188</v>
      </c>
      <c r="D53" s="67">
        <v>6</v>
      </c>
      <c r="E53" s="4">
        <f t="shared" si="6"/>
        <v>5.2173913043478262</v>
      </c>
      <c r="G53" s="35" t="s">
        <v>188</v>
      </c>
      <c r="J53" s="67">
        <v>6</v>
      </c>
      <c r="K53" s="4">
        <f t="shared" si="7"/>
        <v>5.2173913043478262</v>
      </c>
    </row>
    <row r="54" spans="1:11">
      <c r="A54" s="35" t="s">
        <v>189</v>
      </c>
      <c r="D54" s="67">
        <v>7</v>
      </c>
      <c r="E54" s="4">
        <f t="shared" si="6"/>
        <v>6.0869565217391308</v>
      </c>
      <c r="G54" s="35" t="s">
        <v>189</v>
      </c>
      <c r="J54" s="67">
        <v>4</v>
      </c>
      <c r="K54" s="4">
        <f t="shared" si="7"/>
        <v>3.4782608695652173</v>
      </c>
    </row>
    <row r="55" spans="1:11">
      <c r="A55" s="35" t="s">
        <v>191</v>
      </c>
      <c r="D55" s="67">
        <v>3</v>
      </c>
      <c r="E55" s="4">
        <f t="shared" si="6"/>
        <v>2.6086956521739131</v>
      </c>
      <c r="G55" s="35" t="s">
        <v>191</v>
      </c>
      <c r="J55" s="67">
        <v>5</v>
      </c>
      <c r="K55" s="4">
        <f t="shared" si="7"/>
        <v>4.3478260869565215</v>
      </c>
    </row>
    <row r="56" spans="1:11">
      <c r="A56" s="35" t="s">
        <v>22</v>
      </c>
      <c r="D56" s="67">
        <v>41</v>
      </c>
      <c r="E56" s="4">
        <f t="shared" si="6"/>
        <v>35.652173913043477</v>
      </c>
      <c r="G56" s="35" t="s">
        <v>22</v>
      </c>
      <c r="J56" s="67">
        <v>41</v>
      </c>
      <c r="K56" s="4">
        <f t="shared" si="7"/>
        <v>35.652173913043477</v>
      </c>
    </row>
    <row r="57" spans="1:11">
      <c r="A57" s="37" t="s">
        <v>2</v>
      </c>
      <c r="B57" s="37"/>
      <c r="C57" s="37"/>
      <c r="D57" s="44">
        <v>115</v>
      </c>
      <c r="E57" s="23">
        <v>100</v>
      </c>
      <c r="G57" s="37" t="s">
        <v>2</v>
      </c>
      <c r="H57" s="37"/>
      <c r="I57" s="37"/>
      <c r="J57" s="44">
        <v>115</v>
      </c>
      <c r="K57" s="23">
        <v>100</v>
      </c>
    </row>
  </sheetData>
  <mergeCells count="4">
    <mergeCell ref="A4:E5"/>
    <mergeCell ref="A32:E33"/>
    <mergeCell ref="G18:K19"/>
    <mergeCell ref="G32:K33"/>
  </mergeCells>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(問3-14)</oddFooter>
  </headerFooter>
</worksheet>
</file>

<file path=xl/worksheets/sheet19.xml><?xml version="1.0" encoding="utf-8"?>
<worksheet xmlns="http://schemas.openxmlformats.org/spreadsheetml/2006/main" xmlns:r="http://schemas.openxmlformats.org/officeDocument/2006/relationships">
  <sheetPr>
    <tabColor rgb="FF00B050"/>
  </sheetPr>
  <dimension ref="B1:S60"/>
  <sheetViews>
    <sheetView zoomScale="80" zoomScaleNormal="80" workbookViewId="0"/>
  </sheetViews>
  <sheetFormatPr defaultRowHeight="13.5"/>
  <cols>
    <col min="1" max="1" width="9" style="181"/>
    <col min="2" max="3" width="9" style="180"/>
    <col min="4" max="4" width="9" style="181"/>
    <col min="5" max="5" width="9" style="181" customWidth="1"/>
    <col min="6" max="6" width="9" style="181"/>
    <col min="7" max="13" width="9" style="180"/>
    <col min="14" max="14" width="9" style="180" customWidth="1"/>
    <col min="15" max="17" width="9" style="181"/>
    <col min="18" max="18" width="52.625" style="181" customWidth="1"/>
    <col min="19" max="16384" width="9" style="181"/>
  </cols>
  <sheetData>
    <row r="1" spans="2:16" ht="18" customHeight="1">
      <c r="B1" s="180" t="s">
        <v>598</v>
      </c>
      <c r="G1" s="180" t="s">
        <v>612</v>
      </c>
    </row>
    <row r="2" spans="2:16" ht="18" customHeight="1"/>
    <row r="3" spans="2:16" ht="18" customHeight="1">
      <c r="B3" s="196"/>
      <c r="C3" s="196"/>
      <c r="D3" s="202" t="s">
        <v>23</v>
      </c>
      <c r="E3" s="74" t="s">
        <v>24</v>
      </c>
      <c r="G3" s="196"/>
      <c r="H3" s="196"/>
      <c r="I3" s="196"/>
      <c r="J3" s="196"/>
      <c r="K3" s="196"/>
      <c r="L3" s="196"/>
      <c r="M3" s="196"/>
      <c r="N3" s="196"/>
      <c r="O3" s="202" t="s">
        <v>23</v>
      </c>
      <c r="P3" s="74" t="s">
        <v>24</v>
      </c>
    </row>
    <row r="4" spans="2:16" ht="18" customHeight="1">
      <c r="B4" s="180" t="s">
        <v>145</v>
      </c>
      <c r="D4" s="204">
        <v>23</v>
      </c>
      <c r="E4" s="190">
        <f>D4/115*100</f>
        <v>20</v>
      </c>
      <c r="F4" s="181">
        <v>1</v>
      </c>
      <c r="G4" s="180" t="s">
        <v>147</v>
      </c>
      <c r="O4" s="93">
        <v>52</v>
      </c>
      <c r="P4" s="190">
        <f>O4/89*100</f>
        <v>58.426966292134829</v>
      </c>
    </row>
    <row r="5" spans="2:16" ht="18" customHeight="1">
      <c r="B5" s="180" t="s">
        <v>146</v>
      </c>
      <c r="D5" s="204">
        <v>89</v>
      </c>
      <c r="E5" s="190">
        <f t="shared" ref="E5:E6" si="0">D5/115*100</f>
        <v>77.391304347826079</v>
      </c>
      <c r="F5" s="181">
        <v>2</v>
      </c>
      <c r="G5" s="180" t="s">
        <v>148</v>
      </c>
      <c r="O5" s="93">
        <v>13</v>
      </c>
      <c r="P5" s="190">
        <f t="shared" ref="P5:P15" si="1">O5/89*100</f>
        <v>14.606741573033707</v>
      </c>
    </row>
    <row r="6" spans="2:16" ht="18" customHeight="1">
      <c r="B6" s="180" t="s">
        <v>22</v>
      </c>
      <c r="D6" s="204">
        <v>3</v>
      </c>
      <c r="E6" s="190">
        <f t="shared" si="0"/>
        <v>2.6086956521739131</v>
      </c>
      <c r="F6" s="181">
        <v>3</v>
      </c>
      <c r="G6" s="180" t="s">
        <v>149</v>
      </c>
      <c r="O6" s="93">
        <v>1</v>
      </c>
      <c r="P6" s="190">
        <f t="shared" si="1"/>
        <v>1.1235955056179776</v>
      </c>
    </row>
    <row r="7" spans="2:16" ht="18" customHeight="1">
      <c r="B7" s="196" t="s">
        <v>2</v>
      </c>
      <c r="C7" s="196"/>
      <c r="D7" s="206">
        <v>115</v>
      </c>
      <c r="E7" s="200">
        <v>100</v>
      </c>
      <c r="F7" s="181">
        <v>4</v>
      </c>
      <c r="G7" s="180" t="s">
        <v>150</v>
      </c>
      <c r="O7" s="93">
        <v>15</v>
      </c>
      <c r="P7" s="190">
        <f t="shared" si="1"/>
        <v>16.853932584269664</v>
      </c>
    </row>
    <row r="8" spans="2:16" ht="18" customHeight="1">
      <c r="F8" s="181">
        <v>5</v>
      </c>
      <c r="G8" s="180" t="s">
        <v>151</v>
      </c>
      <c r="O8" s="93">
        <v>6</v>
      </c>
      <c r="P8" s="190">
        <f t="shared" si="1"/>
        <v>6.7415730337078648</v>
      </c>
    </row>
    <row r="9" spans="2:16" ht="18" customHeight="1">
      <c r="F9" s="181">
        <v>6</v>
      </c>
      <c r="G9" s="180" t="s">
        <v>152</v>
      </c>
      <c r="O9" s="93">
        <v>1</v>
      </c>
      <c r="P9" s="190">
        <f t="shared" si="1"/>
        <v>1.1235955056179776</v>
      </c>
    </row>
    <row r="10" spans="2:16" ht="18" customHeight="1">
      <c r="B10" s="180" t="s">
        <v>607</v>
      </c>
      <c r="F10" s="181">
        <v>7</v>
      </c>
      <c r="G10" s="180" t="s">
        <v>153</v>
      </c>
      <c r="O10" s="93">
        <v>0</v>
      </c>
      <c r="P10" s="190">
        <f t="shared" si="1"/>
        <v>0</v>
      </c>
    </row>
    <row r="11" spans="2:16" ht="18" customHeight="1">
      <c r="F11" s="181">
        <v>8</v>
      </c>
      <c r="G11" s="180" t="s">
        <v>154</v>
      </c>
      <c r="O11" s="93">
        <v>21</v>
      </c>
      <c r="P11" s="190">
        <f t="shared" si="1"/>
        <v>23.595505617977526</v>
      </c>
    </row>
    <row r="12" spans="2:16" ht="18" customHeight="1">
      <c r="B12" s="196"/>
      <c r="C12" s="196"/>
      <c r="D12" s="202" t="s">
        <v>23</v>
      </c>
      <c r="E12" s="74" t="s">
        <v>24</v>
      </c>
      <c r="F12" s="181">
        <v>9</v>
      </c>
      <c r="G12" s="180" t="s">
        <v>155</v>
      </c>
      <c r="O12" s="93">
        <v>17</v>
      </c>
      <c r="P12" s="190">
        <f t="shared" si="1"/>
        <v>19.101123595505616</v>
      </c>
    </row>
    <row r="13" spans="2:16" ht="18" customHeight="1">
      <c r="B13" s="180" t="s">
        <v>532</v>
      </c>
      <c r="D13" s="93">
        <v>4</v>
      </c>
      <c r="E13" s="190">
        <v>17.3913043478261</v>
      </c>
      <c r="G13" s="180" t="s">
        <v>382</v>
      </c>
      <c r="O13" s="93">
        <v>3</v>
      </c>
      <c r="P13" s="190">
        <f t="shared" si="1"/>
        <v>3.3707865168539324</v>
      </c>
    </row>
    <row r="14" spans="2:16" ht="18" customHeight="1">
      <c r="B14" s="180" t="s">
        <v>826</v>
      </c>
      <c r="D14" s="93">
        <v>5</v>
      </c>
      <c r="E14" s="190">
        <v>21.739130434782599</v>
      </c>
      <c r="G14" s="180" t="s">
        <v>17</v>
      </c>
      <c r="O14" s="93">
        <v>7</v>
      </c>
      <c r="P14" s="190">
        <f t="shared" si="1"/>
        <v>7.8651685393258424</v>
      </c>
    </row>
    <row r="15" spans="2:16" ht="18" customHeight="1">
      <c r="B15" s="180" t="s">
        <v>829</v>
      </c>
      <c r="D15" s="93">
        <v>5</v>
      </c>
      <c r="E15" s="190">
        <v>21.739130434782599</v>
      </c>
      <c r="G15" s="180" t="s">
        <v>22</v>
      </c>
      <c r="O15" s="93">
        <v>1</v>
      </c>
      <c r="P15" s="190">
        <f t="shared" si="1"/>
        <v>1.1235955056179776</v>
      </c>
    </row>
    <row r="16" spans="2:16" ht="18" customHeight="1" thickBot="1">
      <c r="B16" s="180" t="s">
        <v>827</v>
      </c>
      <c r="D16" s="93">
        <v>6</v>
      </c>
      <c r="E16" s="190">
        <v>26.086956521739101</v>
      </c>
      <c r="G16" s="227" t="s">
        <v>2</v>
      </c>
      <c r="H16" s="227"/>
      <c r="I16" s="227"/>
      <c r="J16" s="227"/>
      <c r="K16" s="227"/>
      <c r="L16" s="227"/>
      <c r="M16" s="227"/>
      <c r="N16" s="227"/>
      <c r="O16" s="94">
        <f>SUM(O4:O15)</f>
        <v>137</v>
      </c>
      <c r="P16" s="228">
        <f>SUM(P4:P15)</f>
        <v>153.93258426966293</v>
      </c>
    </row>
    <row r="17" spans="2:19" ht="18" customHeight="1" thickTop="1">
      <c r="B17" s="180" t="s">
        <v>22</v>
      </c>
      <c r="D17" s="93">
        <v>3</v>
      </c>
      <c r="E17" s="190">
        <v>13.0434782608696</v>
      </c>
      <c r="G17" s="104" t="s">
        <v>312</v>
      </c>
      <c r="H17" s="104"/>
      <c r="I17" s="104"/>
      <c r="J17" s="104"/>
      <c r="K17" s="104"/>
      <c r="L17" s="104"/>
      <c r="M17" s="104"/>
      <c r="N17" s="104"/>
      <c r="O17" s="103">
        <v>89</v>
      </c>
      <c r="P17" s="231">
        <v>100</v>
      </c>
    </row>
    <row r="18" spans="2:19" ht="18" customHeight="1">
      <c r="B18" s="196" t="s">
        <v>2</v>
      </c>
      <c r="C18" s="196"/>
      <c r="D18" s="206">
        <v>23</v>
      </c>
      <c r="E18" s="200">
        <v>100</v>
      </c>
    </row>
    <row r="19" spans="2:19" ht="18" customHeight="1">
      <c r="G19" s="79" t="s">
        <v>376</v>
      </c>
      <c r="H19" s="79"/>
      <c r="I19" s="79"/>
      <c r="J19" s="79"/>
      <c r="K19" s="79"/>
      <c r="L19" s="79"/>
      <c r="M19" s="79"/>
      <c r="N19" s="79"/>
      <c r="O19" s="2"/>
      <c r="P19" s="2"/>
    </row>
    <row r="20" spans="2:19" ht="18" customHeight="1">
      <c r="B20" s="180" t="s">
        <v>828</v>
      </c>
      <c r="G20" s="196"/>
      <c r="H20" s="196"/>
      <c r="I20" s="196"/>
      <c r="J20" s="196"/>
      <c r="K20" s="196"/>
      <c r="L20" s="202" t="s">
        <v>23</v>
      </c>
      <c r="M20" s="74" t="s">
        <v>24</v>
      </c>
      <c r="N20" s="79"/>
      <c r="R20" s="232"/>
    </row>
    <row r="21" spans="2:19" ht="18" customHeight="1">
      <c r="G21" s="233" t="s">
        <v>516</v>
      </c>
      <c r="H21" s="233"/>
      <c r="I21" s="233"/>
      <c r="J21" s="233"/>
      <c r="K21" s="233"/>
      <c r="L21" s="93">
        <v>2</v>
      </c>
      <c r="M21" s="190">
        <v>3.3333333333333299</v>
      </c>
      <c r="N21" s="234"/>
      <c r="R21" s="232"/>
    </row>
    <row r="22" spans="2:19" ht="18" customHeight="1">
      <c r="B22" s="196"/>
      <c r="C22" s="235" t="s">
        <v>712</v>
      </c>
      <c r="G22" s="180" t="s">
        <v>518</v>
      </c>
      <c r="L22" s="93">
        <v>2</v>
      </c>
      <c r="M22" s="190">
        <v>2.2222222222222201</v>
      </c>
      <c r="N22" s="79"/>
      <c r="R22" s="232"/>
    </row>
    <row r="23" spans="2:19" ht="18" customHeight="1">
      <c r="B23" s="180" t="s">
        <v>45</v>
      </c>
      <c r="C23" s="236" t="s">
        <v>469</v>
      </c>
      <c r="G23" s="180" t="s">
        <v>519</v>
      </c>
      <c r="L23" s="93">
        <v>1</v>
      </c>
      <c r="M23" s="190">
        <v>1.1111111111111101</v>
      </c>
      <c r="N23" s="79"/>
      <c r="R23" s="232"/>
    </row>
    <row r="24" spans="2:19" ht="18" customHeight="1">
      <c r="B24" s="186" t="s">
        <v>46</v>
      </c>
      <c r="C24" s="237" t="s">
        <v>470</v>
      </c>
      <c r="G24" s="238" t="s">
        <v>517</v>
      </c>
      <c r="H24" s="238"/>
      <c r="I24" s="238"/>
      <c r="J24" s="238"/>
      <c r="K24" s="238"/>
      <c r="L24" s="230">
        <v>2</v>
      </c>
      <c r="M24" s="223">
        <v>2.2222222222222201</v>
      </c>
      <c r="N24" s="234"/>
      <c r="R24" s="232"/>
    </row>
    <row r="25" spans="2:19" ht="18" customHeight="1">
      <c r="R25" s="232"/>
    </row>
    <row r="26" spans="2:19" ht="18" customHeight="1">
      <c r="G26" s="66" t="s">
        <v>599</v>
      </c>
      <c r="H26" s="66"/>
      <c r="I26" s="66"/>
      <c r="J26" s="66"/>
      <c r="K26" s="66"/>
      <c r="L26" s="66"/>
      <c r="M26" s="66"/>
      <c r="N26" s="66"/>
      <c r="R26" s="232"/>
      <c r="S26" s="239"/>
    </row>
    <row r="27" spans="2:19" ht="18" customHeight="1">
      <c r="G27" s="180" t="s">
        <v>547</v>
      </c>
      <c r="R27" s="232"/>
    </row>
    <row r="28" spans="2:19">
      <c r="R28" s="232"/>
      <c r="S28" s="239"/>
    </row>
    <row r="29" spans="2:19">
      <c r="R29" s="232"/>
    </row>
    <row r="30" spans="2:19">
      <c r="R30" s="232"/>
    </row>
    <row r="31" spans="2:19">
      <c r="R31" s="232"/>
    </row>
    <row r="32" spans="2:19">
      <c r="R32" s="232"/>
    </row>
    <row r="33" spans="18:19">
      <c r="R33" s="232"/>
    </row>
    <row r="34" spans="18:19">
      <c r="R34" s="232"/>
    </row>
    <row r="35" spans="18:19">
      <c r="R35" s="232"/>
    </row>
    <row r="36" spans="18:19">
      <c r="R36" s="232"/>
    </row>
    <row r="37" spans="18:19">
      <c r="R37" s="232"/>
    </row>
    <row r="38" spans="18:19">
      <c r="R38" s="232"/>
    </row>
    <row r="39" spans="18:19">
      <c r="R39" s="232"/>
    </row>
    <row r="40" spans="18:19">
      <c r="R40" s="232"/>
    </row>
    <row r="41" spans="18:19">
      <c r="R41" s="232"/>
    </row>
    <row r="42" spans="18:19">
      <c r="R42" s="232"/>
    </row>
    <row r="43" spans="18:19">
      <c r="R43" s="232"/>
    </row>
    <row r="44" spans="18:19">
      <c r="R44" s="232"/>
      <c r="S44" s="239"/>
    </row>
    <row r="45" spans="18:19">
      <c r="R45" s="232"/>
      <c r="S45" s="239"/>
    </row>
    <row r="46" spans="18:19">
      <c r="R46" s="232"/>
      <c r="S46" s="239"/>
    </row>
    <row r="47" spans="18:19">
      <c r="S47" s="239"/>
    </row>
    <row r="48" spans="18:19">
      <c r="S48" s="239"/>
    </row>
    <row r="49" spans="19:19">
      <c r="S49" s="239"/>
    </row>
    <row r="50" spans="19:19">
      <c r="S50" s="239"/>
    </row>
    <row r="51" spans="19:19">
      <c r="S51" s="239"/>
    </row>
    <row r="52" spans="19:19">
      <c r="S52" s="239"/>
    </row>
    <row r="53" spans="19:19">
      <c r="S53" s="239"/>
    </row>
    <row r="54" spans="19:19">
      <c r="S54" s="239"/>
    </row>
    <row r="55" spans="19:19">
      <c r="S55" s="239"/>
    </row>
    <row r="56" spans="19:19">
      <c r="S56" s="239"/>
    </row>
    <row r="57" spans="19:19">
      <c r="S57" s="239"/>
    </row>
    <row r="58" spans="19:19">
      <c r="S58" s="239"/>
    </row>
    <row r="59" spans="19:19">
      <c r="S59" s="239"/>
    </row>
    <row r="60" spans="19:19">
      <c r="S60" s="239"/>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(問3-15～17)</odd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sheetPr>
    <tabColor rgb="FF00B050"/>
  </sheetPr>
  <dimension ref="A1:H14"/>
  <sheetViews>
    <sheetView zoomScale="80" zoomScaleNormal="80" workbookViewId="0"/>
  </sheetViews>
  <sheetFormatPr defaultRowHeight="13.5"/>
  <cols>
    <col min="1" max="2" width="9" style="35" customWidth="1"/>
  </cols>
  <sheetData>
    <row r="1" spans="1:8" ht="17.25">
      <c r="A1" s="45" t="s">
        <v>653</v>
      </c>
      <c r="B1" s="45"/>
    </row>
    <row r="2" spans="1:8" ht="18" customHeight="1"/>
    <row r="3" spans="1:8" ht="18" customHeight="1">
      <c r="A3" s="35" t="s">
        <v>625</v>
      </c>
    </row>
    <row r="4" spans="1:8" ht="18" customHeight="1"/>
    <row r="5" spans="1:8" s="35" customFormat="1" ht="18" customHeight="1">
      <c r="A5" s="48"/>
      <c r="B5" s="48"/>
      <c r="C5" s="50" t="s">
        <v>64</v>
      </c>
      <c r="D5" s="53"/>
      <c r="E5" s="48" t="s">
        <v>65</v>
      </c>
      <c r="F5" s="53"/>
      <c r="G5" s="48" t="s">
        <v>66</v>
      </c>
      <c r="H5" s="48"/>
    </row>
    <row r="6" spans="1:8" s="46" customFormat="1" ht="18" customHeight="1">
      <c r="A6" s="49"/>
      <c r="B6" s="49"/>
      <c r="C6" s="51" t="s">
        <v>23</v>
      </c>
      <c r="D6" s="54" t="s">
        <v>24</v>
      </c>
      <c r="E6" s="49" t="s">
        <v>23</v>
      </c>
      <c r="F6" s="54" t="s">
        <v>24</v>
      </c>
      <c r="G6" s="49" t="s">
        <v>23</v>
      </c>
      <c r="H6" s="49" t="s">
        <v>24</v>
      </c>
    </row>
    <row r="7" spans="1:8" ht="18" customHeight="1">
      <c r="A7" s="35" t="s">
        <v>555</v>
      </c>
      <c r="C7" s="52">
        <v>77</v>
      </c>
      <c r="D7" s="55">
        <f>C7/115*100</f>
        <v>66.956521739130437</v>
      </c>
      <c r="E7" s="15">
        <v>36</v>
      </c>
      <c r="F7" s="55">
        <f>E7/115*100</f>
        <v>31.304347826086961</v>
      </c>
      <c r="G7" s="15">
        <v>16</v>
      </c>
      <c r="H7" s="4">
        <f>G7/115*100</f>
        <v>13.913043478260869</v>
      </c>
    </row>
    <row r="8" spans="1:8" ht="18" customHeight="1">
      <c r="A8" s="35" t="s">
        <v>539</v>
      </c>
      <c r="C8" s="52">
        <v>17</v>
      </c>
      <c r="D8" s="55">
        <f t="shared" ref="D8:F12" si="0">C8/115*100</f>
        <v>14.782608695652174</v>
      </c>
      <c r="E8" s="15">
        <v>17</v>
      </c>
      <c r="F8" s="55">
        <f t="shared" si="0"/>
        <v>14.782608695652174</v>
      </c>
      <c r="G8" s="15">
        <v>4</v>
      </c>
      <c r="H8" s="4">
        <f t="shared" ref="H8:H12" si="1">G8/115*100</f>
        <v>3.4782608695652173</v>
      </c>
    </row>
    <row r="9" spans="1:8" ht="18" customHeight="1">
      <c r="A9" s="35" t="s">
        <v>541</v>
      </c>
      <c r="C9" s="52">
        <v>12</v>
      </c>
      <c r="D9" s="55">
        <f t="shared" si="0"/>
        <v>10.434782608695652</v>
      </c>
      <c r="E9" s="15">
        <v>35</v>
      </c>
      <c r="F9" s="55">
        <f t="shared" si="0"/>
        <v>30.434782608695656</v>
      </c>
      <c r="G9" s="15">
        <v>27</v>
      </c>
      <c r="H9" s="4">
        <f t="shared" si="1"/>
        <v>23.478260869565219</v>
      </c>
    </row>
    <row r="10" spans="1:8" ht="18" customHeight="1">
      <c r="A10" s="35" t="s">
        <v>540</v>
      </c>
      <c r="C10" s="52">
        <v>3</v>
      </c>
      <c r="D10" s="55">
        <f t="shared" si="0"/>
        <v>2.6086956521739131</v>
      </c>
      <c r="E10" s="15">
        <v>15</v>
      </c>
      <c r="F10" s="55">
        <f t="shared" si="0"/>
        <v>13.043478260869565</v>
      </c>
      <c r="G10" s="15">
        <v>30</v>
      </c>
      <c r="H10" s="4">
        <f t="shared" si="1"/>
        <v>26.086956521739129</v>
      </c>
    </row>
    <row r="11" spans="1:8" ht="18" customHeight="1">
      <c r="A11" s="35" t="s">
        <v>67</v>
      </c>
      <c r="C11" s="52">
        <v>1</v>
      </c>
      <c r="D11" s="55">
        <f t="shared" si="0"/>
        <v>0.86956521739130432</v>
      </c>
      <c r="E11" s="15">
        <v>3</v>
      </c>
      <c r="F11" s="55">
        <f t="shared" si="0"/>
        <v>2.6086956521739131</v>
      </c>
      <c r="G11" s="15">
        <v>29</v>
      </c>
      <c r="H11" s="4">
        <f t="shared" si="1"/>
        <v>25.217391304347824</v>
      </c>
    </row>
    <row r="12" spans="1:8" ht="18" customHeight="1">
      <c r="A12" s="35" t="s">
        <v>22</v>
      </c>
      <c r="C12" s="52">
        <f>115-SUM(C7:C11)</f>
        <v>5</v>
      </c>
      <c r="D12" s="55">
        <f t="shared" si="0"/>
        <v>4.3478260869565215</v>
      </c>
      <c r="E12" s="52">
        <v>8</v>
      </c>
      <c r="F12" s="55">
        <f t="shared" si="0"/>
        <v>6.9565217391304346</v>
      </c>
      <c r="G12" s="52">
        <v>9</v>
      </c>
      <c r="H12" s="4">
        <f t="shared" si="1"/>
        <v>7.8260869565217401</v>
      </c>
    </row>
    <row r="13" spans="1:8" ht="18" customHeight="1">
      <c r="A13" s="35" t="s">
        <v>244</v>
      </c>
      <c r="C13" s="52">
        <v>0</v>
      </c>
      <c r="D13" s="55">
        <v>0</v>
      </c>
      <c r="E13" s="15">
        <v>1</v>
      </c>
      <c r="F13" s="55">
        <v>0.83333333333333304</v>
      </c>
      <c r="G13" s="15">
        <v>0</v>
      </c>
      <c r="H13" s="4">
        <v>0</v>
      </c>
    </row>
    <row r="14" spans="1:8" ht="18" customHeight="1">
      <c r="A14" s="37" t="s">
        <v>2</v>
      </c>
      <c r="B14" s="37"/>
      <c r="C14" s="41">
        <v>115</v>
      </c>
      <c r="D14" s="56">
        <v>100</v>
      </c>
      <c r="E14" s="22">
        <v>115</v>
      </c>
      <c r="F14" s="56">
        <v>100</v>
      </c>
      <c r="G14" s="22">
        <v>115</v>
      </c>
      <c r="H14" s="23">
        <v>100</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1　日常活動と障害について&amp;"-,標準"&amp;11
</oddHeader>
    <oddFooter>&amp;C&amp;"HG丸ｺﾞｼｯｸM-PRO,標準"&amp;10&amp;P / &amp;N ページ　(問1-1)</oddFooter>
  </headerFooter>
</worksheet>
</file>

<file path=xl/worksheets/sheet20.xml><?xml version="1.0" encoding="utf-8"?>
<worksheet xmlns="http://schemas.openxmlformats.org/spreadsheetml/2006/main" xmlns:r="http://schemas.openxmlformats.org/officeDocument/2006/relationships">
  <sheetPr>
    <tabColor rgb="FF00B050"/>
  </sheetPr>
  <dimension ref="A1:X59"/>
  <sheetViews>
    <sheetView zoomScale="80" zoomScaleNormal="80" workbookViewId="0"/>
  </sheetViews>
  <sheetFormatPr defaultRowHeight="13.5"/>
  <cols>
    <col min="1" max="5" width="9" style="180"/>
    <col min="6" max="9" width="9" style="181"/>
    <col min="10" max="10" width="9" style="180"/>
    <col min="11" max="14" width="9" style="181"/>
    <col min="15" max="15" width="9" style="180"/>
    <col min="16" max="16384" width="9" style="181"/>
  </cols>
  <sheetData>
    <row r="1" spans="1:14" ht="18" customHeight="1">
      <c r="A1" s="180" t="s">
        <v>640</v>
      </c>
    </row>
    <row r="2" spans="1:14" ht="18" customHeight="1"/>
    <row r="3" spans="1:14" s="240" customFormat="1" ht="18" customHeight="1">
      <c r="A3" s="74"/>
      <c r="B3" s="74"/>
      <c r="C3" s="74"/>
      <c r="D3" s="74"/>
      <c r="E3" s="74"/>
      <c r="F3" s="202" t="s">
        <v>23</v>
      </c>
      <c r="G3" s="74" t="s">
        <v>24</v>
      </c>
    </row>
    <row r="4" spans="1:14" ht="18" customHeight="1">
      <c r="A4" s="180" t="s">
        <v>141</v>
      </c>
      <c r="F4" s="204">
        <v>54</v>
      </c>
      <c r="G4" s="190">
        <f>F4/115*100</f>
        <v>46.956521739130437</v>
      </c>
    </row>
    <row r="5" spans="1:14" ht="18" customHeight="1">
      <c r="A5" s="180" t="s">
        <v>142</v>
      </c>
      <c r="F5" s="204">
        <v>4</v>
      </c>
      <c r="G5" s="190">
        <f t="shared" ref="G5:G8" si="0">F5/115*100</f>
        <v>3.4782608695652173</v>
      </c>
    </row>
    <row r="6" spans="1:14" ht="18" customHeight="1">
      <c r="A6" s="180" t="s">
        <v>143</v>
      </c>
      <c r="F6" s="204">
        <v>9</v>
      </c>
      <c r="G6" s="190">
        <f t="shared" si="0"/>
        <v>7.8260869565217401</v>
      </c>
    </row>
    <row r="7" spans="1:14" ht="18" customHeight="1">
      <c r="A7" s="180" t="s">
        <v>144</v>
      </c>
      <c r="F7" s="204">
        <v>35</v>
      </c>
      <c r="G7" s="190">
        <f t="shared" si="0"/>
        <v>30.434782608695656</v>
      </c>
    </row>
    <row r="8" spans="1:14" ht="18" customHeight="1">
      <c r="A8" s="180" t="s">
        <v>22</v>
      </c>
      <c r="F8" s="204">
        <v>13</v>
      </c>
      <c r="G8" s="190">
        <f t="shared" si="0"/>
        <v>11.304347826086957</v>
      </c>
    </row>
    <row r="9" spans="1:14" ht="18" customHeight="1">
      <c r="A9" s="196" t="s">
        <v>2</v>
      </c>
      <c r="B9" s="196"/>
      <c r="C9" s="196"/>
      <c r="D9" s="196"/>
      <c r="E9" s="196"/>
      <c r="F9" s="206">
        <v>115</v>
      </c>
      <c r="G9" s="200">
        <v>100</v>
      </c>
    </row>
    <row r="10" spans="1:14" ht="18" customHeight="1"/>
    <row r="11" spans="1:14" ht="18" customHeight="1"/>
    <row r="12" spans="1:14" ht="18" customHeight="1">
      <c r="A12" s="180" t="s">
        <v>617</v>
      </c>
    </row>
    <row r="13" spans="1:14" ht="18" customHeight="1"/>
    <row r="14" spans="1:14" ht="18" customHeight="1">
      <c r="A14" s="74"/>
      <c r="B14" s="74"/>
      <c r="C14" s="74"/>
      <c r="D14" s="74"/>
      <c r="E14" s="74"/>
      <c r="F14" s="202" t="s">
        <v>23</v>
      </c>
      <c r="G14" s="74" t="s">
        <v>24</v>
      </c>
      <c r="H14" s="240"/>
      <c r="I14" s="240"/>
      <c r="M14" s="240"/>
      <c r="N14" s="240"/>
    </row>
    <row r="15" spans="1:14" ht="18" customHeight="1">
      <c r="A15" s="180" t="s">
        <v>471</v>
      </c>
      <c r="F15" s="204">
        <v>17</v>
      </c>
      <c r="G15" s="190">
        <f>F15/115*100</f>
        <v>14.782608695652174</v>
      </c>
    </row>
    <row r="16" spans="1:14" ht="18" customHeight="1">
      <c r="A16" s="180" t="s">
        <v>472</v>
      </c>
      <c r="F16" s="204">
        <v>78</v>
      </c>
      <c r="G16" s="190">
        <f t="shared" ref="G16:G17" si="1">F16/115*100</f>
        <v>67.826086956521735</v>
      </c>
    </row>
    <row r="17" spans="1:24" ht="18" customHeight="1">
      <c r="A17" s="180" t="s">
        <v>22</v>
      </c>
      <c r="F17" s="204">
        <v>20</v>
      </c>
      <c r="G17" s="190">
        <f t="shared" si="1"/>
        <v>17.391304347826086</v>
      </c>
    </row>
    <row r="18" spans="1:24" ht="18" customHeight="1">
      <c r="A18" s="196" t="s">
        <v>2</v>
      </c>
      <c r="B18" s="196"/>
      <c r="C18" s="196"/>
      <c r="D18" s="196"/>
      <c r="E18" s="196"/>
      <c r="F18" s="206">
        <v>115</v>
      </c>
      <c r="G18" s="200">
        <v>100</v>
      </c>
    </row>
    <row r="19" spans="1:24" ht="18" customHeight="1"/>
    <row r="20" spans="1:24" ht="18" customHeight="1"/>
    <row r="21" spans="1:24" ht="18" customHeight="1">
      <c r="A21" s="180" t="s">
        <v>843</v>
      </c>
    </row>
    <row r="22" spans="1:24" ht="18" customHeight="1"/>
    <row r="23" spans="1:24" ht="18" customHeight="1">
      <c r="A23" s="74"/>
      <c r="B23" s="74"/>
      <c r="C23" s="202" t="s">
        <v>23</v>
      </c>
      <c r="D23" s="74" t="s">
        <v>24</v>
      </c>
      <c r="E23" s="147"/>
    </row>
    <row r="24" spans="1:24" ht="18" customHeight="1">
      <c r="A24" s="180" t="s">
        <v>531</v>
      </c>
      <c r="C24" s="204">
        <v>14</v>
      </c>
      <c r="D24" s="190">
        <v>82.352941176470594</v>
      </c>
      <c r="E24" s="79"/>
    </row>
    <row r="25" spans="1:24" ht="18" customHeight="1">
      <c r="A25" s="180" t="s">
        <v>546</v>
      </c>
      <c r="C25" s="204">
        <v>3</v>
      </c>
      <c r="D25" s="190">
        <v>17.647058823529399</v>
      </c>
      <c r="E25" s="79"/>
    </row>
    <row r="26" spans="1:24" ht="18" customHeight="1">
      <c r="A26" s="180" t="s">
        <v>22</v>
      </c>
      <c r="C26" s="204">
        <v>0</v>
      </c>
      <c r="D26" s="190">
        <v>0</v>
      </c>
      <c r="E26" s="79"/>
    </row>
    <row r="27" spans="1:24" ht="18" customHeight="1">
      <c r="A27" s="196" t="s">
        <v>2</v>
      </c>
      <c r="B27" s="196"/>
      <c r="C27" s="206">
        <v>17</v>
      </c>
      <c r="D27" s="200">
        <v>100</v>
      </c>
      <c r="E27" s="79"/>
    </row>
    <row r="28" spans="1:24" ht="18" customHeight="1">
      <c r="V28" s="2"/>
      <c r="W28" s="2"/>
      <c r="X28" s="2"/>
    </row>
    <row r="29" spans="1:24" ht="18" customHeight="1">
      <c r="A29" s="66" t="s">
        <v>618</v>
      </c>
      <c r="B29" s="66"/>
      <c r="C29" s="66"/>
      <c r="D29" s="66"/>
      <c r="E29" s="66"/>
      <c r="X29" s="190"/>
    </row>
    <row r="30" spans="1:24">
      <c r="X30" s="190"/>
    </row>
    <row r="31" spans="1:24">
      <c r="X31" s="190"/>
    </row>
    <row r="32" spans="1:24">
      <c r="X32" s="190"/>
    </row>
    <row r="33" spans="15:24">
      <c r="X33" s="190"/>
    </row>
    <row r="34" spans="15:24">
      <c r="V34" s="2"/>
      <c r="W34" s="2"/>
      <c r="X34" s="201"/>
    </row>
    <row r="40" spans="15:24">
      <c r="O40" s="79"/>
    </row>
    <row r="46" spans="15:24">
      <c r="T46" s="2"/>
    </row>
    <row r="47" spans="15:24">
      <c r="R47" s="2"/>
      <c r="S47" s="2"/>
      <c r="T47" s="190"/>
    </row>
    <row r="48" spans="15:24">
      <c r="R48" s="190"/>
      <c r="S48" s="190"/>
      <c r="T48" s="190"/>
    </row>
    <row r="49" spans="18:20">
      <c r="R49" s="190"/>
      <c r="S49" s="190"/>
      <c r="T49" s="190"/>
    </row>
    <row r="50" spans="18:20">
      <c r="R50" s="190"/>
      <c r="S50" s="190"/>
      <c r="T50" s="190"/>
    </row>
    <row r="51" spans="18:20">
      <c r="R51" s="190"/>
      <c r="S51" s="190"/>
      <c r="T51" s="190"/>
    </row>
    <row r="52" spans="18:20">
      <c r="R52" s="190"/>
      <c r="S52" s="190"/>
      <c r="T52" s="190"/>
    </row>
    <row r="53" spans="18:20">
      <c r="R53" s="190"/>
      <c r="S53" s="190"/>
      <c r="T53" s="190"/>
    </row>
    <row r="54" spans="18:20">
      <c r="R54" s="190"/>
      <c r="S54" s="190"/>
      <c r="T54" s="190"/>
    </row>
    <row r="55" spans="18:20">
      <c r="R55" s="190"/>
      <c r="S55" s="190"/>
      <c r="T55" s="190"/>
    </row>
    <row r="56" spans="18:20">
      <c r="R56" s="190"/>
      <c r="S56" s="190"/>
      <c r="T56" s="190"/>
    </row>
    <row r="57" spans="18:20">
      <c r="R57" s="190"/>
      <c r="S57" s="190"/>
      <c r="T57" s="190"/>
    </row>
    <row r="58" spans="18:20">
      <c r="R58" s="190"/>
      <c r="S58" s="190"/>
      <c r="T58" s="201"/>
    </row>
    <row r="59" spans="18:20">
      <c r="R59" s="201"/>
      <c r="S59" s="201"/>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(問3-18～20)</oddFooter>
  </headerFooter>
</worksheet>
</file>

<file path=xl/worksheets/sheet21.xml><?xml version="1.0" encoding="utf-8"?>
<worksheet xmlns="http://schemas.openxmlformats.org/spreadsheetml/2006/main" xmlns:r="http://schemas.openxmlformats.org/officeDocument/2006/relationships">
  <sheetPr>
    <tabColor rgb="FF00B050"/>
  </sheetPr>
  <dimension ref="A1:I23"/>
  <sheetViews>
    <sheetView zoomScale="80" zoomScaleNormal="80" workbookViewId="0"/>
  </sheetViews>
  <sheetFormatPr defaultRowHeight="13.5"/>
  <cols>
    <col min="1" max="4" width="9" style="35"/>
  </cols>
  <sheetData>
    <row r="1" spans="1:9" ht="18" customHeight="1">
      <c r="A1" s="35" t="s">
        <v>560</v>
      </c>
    </row>
    <row r="2" spans="1:9" ht="18" customHeight="1"/>
    <row r="3" spans="1:9" s="46" customFormat="1" ht="18" customHeight="1">
      <c r="A3" s="36"/>
      <c r="B3" s="36"/>
      <c r="C3" s="36"/>
      <c r="D3" s="36"/>
      <c r="E3" s="42" t="s">
        <v>23</v>
      </c>
      <c r="F3" s="36" t="s">
        <v>24</v>
      </c>
    </row>
    <row r="4" spans="1:9" ht="18" customHeight="1">
      <c r="A4" s="35" t="s">
        <v>156</v>
      </c>
      <c r="E4" s="43">
        <v>4</v>
      </c>
      <c r="F4" s="4">
        <v>23.529411764705898</v>
      </c>
    </row>
    <row r="5" spans="1:9" ht="18" customHeight="1">
      <c r="A5" s="35" t="s">
        <v>157</v>
      </c>
      <c r="E5" s="43">
        <v>4</v>
      </c>
      <c r="F5" s="4">
        <v>23.529411764705898</v>
      </c>
    </row>
    <row r="6" spans="1:9" ht="18" customHeight="1">
      <c r="A6" s="35" t="s">
        <v>158</v>
      </c>
      <c r="E6" s="43">
        <v>3</v>
      </c>
      <c r="F6" s="4">
        <v>17.647058823529399</v>
      </c>
    </row>
    <row r="7" spans="1:9" ht="18" customHeight="1">
      <c r="A7" s="35" t="s">
        <v>159</v>
      </c>
      <c r="E7" s="43">
        <v>2</v>
      </c>
      <c r="F7" s="4">
        <v>11.764705882352899</v>
      </c>
      <c r="I7" s="15"/>
    </row>
    <row r="8" spans="1:9" ht="18" customHeight="1">
      <c r="A8" s="35" t="s">
        <v>160</v>
      </c>
      <c r="E8" s="43">
        <v>2</v>
      </c>
      <c r="F8" s="4">
        <v>11.764705882352899</v>
      </c>
      <c r="I8" s="15"/>
    </row>
    <row r="9" spans="1:9" ht="18" customHeight="1">
      <c r="A9" s="35" t="s">
        <v>161</v>
      </c>
      <c r="E9" s="43">
        <v>0</v>
      </c>
      <c r="F9" s="4">
        <v>0</v>
      </c>
      <c r="I9" s="15"/>
    </row>
    <row r="10" spans="1:9" ht="18" customHeight="1">
      <c r="A10" s="35" t="s">
        <v>383</v>
      </c>
      <c r="E10" s="43">
        <v>1</v>
      </c>
      <c r="F10" s="4">
        <v>5.8823529411764701</v>
      </c>
      <c r="I10" s="15"/>
    </row>
    <row r="11" spans="1:9" ht="18" customHeight="1">
      <c r="A11" s="35" t="s">
        <v>162</v>
      </c>
      <c r="E11" s="43">
        <v>4</v>
      </c>
      <c r="F11" s="4">
        <v>23.529411764705898</v>
      </c>
      <c r="I11" s="15"/>
    </row>
    <row r="12" spans="1:9" ht="18" customHeight="1">
      <c r="A12" s="35" t="s">
        <v>163</v>
      </c>
      <c r="E12" s="43">
        <v>6</v>
      </c>
      <c r="F12" s="4">
        <v>35.294117647058798</v>
      </c>
      <c r="I12" s="15"/>
    </row>
    <row r="13" spans="1:9" ht="18" customHeight="1">
      <c r="A13" s="35" t="s">
        <v>251</v>
      </c>
      <c r="E13" s="43">
        <v>0</v>
      </c>
      <c r="F13" s="4">
        <v>0</v>
      </c>
      <c r="I13" s="17"/>
    </row>
    <row r="14" spans="1:9" ht="18" customHeight="1">
      <c r="A14" s="35" t="s">
        <v>164</v>
      </c>
      <c r="E14" s="43">
        <v>0</v>
      </c>
      <c r="F14" s="4">
        <v>0</v>
      </c>
      <c r="I14" s="15"/>
    </row>
    <row r="15" spans="1:9" ht="18" customHeight="1">
      <c r="A15" s="35" t="s">
        <v>17</v>
      </c>
      <c r="E15" s="43">
        <v>0</v>
      </c>
      <c r="F15" s="4">
        <v>0</v>
      </c>
      <c r="I15" s="17"/>
    </row>
    <row r="16" spans="1:9" ht="18" customHeight="1" thickBot="1">
      <c r="A16" s="63" t="s">
        <v>2</v>
      </c>
      <c r="B16" s="63"/>
      <c r="C16" s="63"/>
      <c r="D16" s="63"/>
      <c r="E16" s="59">
        <v>26</v>
      </c>
      <c r="F16" s="60">
        <v>152.941176470588</v>
      </c>
      <c r="I16" s="17"/>
    </row>
    <row r="17" spans="1:9" ht="18" customHeight="1" thickTop="1">
      <c r="A17" s="64" t="s">
        <v>312</v>
      </c>
      <c r="B17" s="64"/>
      <c r="C17" s="64"/>
      <c r="D17" s="64"/>
      <c r="E17" s="61">
        <v>17</v>
      </c>
      <c r="F17" s="113">
        <v>100</v>
      </c>
      <c r="I17" s="16"/>
    </row>
    <row r="18" spans="1:9">
      <c r="I18" s="16"/>
    </row>
    <row r="19" spans="1:9">
      <c r="F19" s="17"/>
    </row>
    <row r="20" spans="1:9">
      <c r="E20" s="25"/>
    </row>
    <row r="21" spans="1:9">
      <c r="E21" s="25"/>
    </row>
    <row r="22" spans="1:9">
      <c r="H22" s="25"/>
    </row>
    <row r="23" spans="1:9">
      <c r="H23" s="25"/>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(問3-21)</oddFooter>
  </headerFooter>
</worksheet>
</file>

<file path=xl/worksheets/sheet22.xml><?xml version="1.0" encoding="utf-8"?>
<worksheet xmlns="http://schemas.openxmlformats.org/spreadsheetml/2006/main" xmlns:r="http://schemas.openxmlformats.org/officeDocument/2006/relationships">
  <sheetPr>
    <tabColor rgb="FF00B050"/>
  </sheetPr>
  <dimension ref="A1:M37"/>
  <sheetViews>
    <sheetView zoomScale="80" zoomScaleNormal="80" workbookViewId="0"/>
  </sheetViews>
  <sheetFormatPr defaultRowHeight="13.5"/>
  <cols>
    <col min="1" max="2" width="9" style="35"/>
    <col min="3" max="3" width="6.625" style="35" customWidth="1"/>
    <col min="4" max="13" width="6.625" customWidth="1"/>
  </cols>
  <sheetData>
    <row r="1" spans="1:13" ht="18" customHeight="1">
      <c r="A1" s="35" t="s">
        <v>638</v>
      </c>
    </row>
    <row r="2" spans="1:13" ht="18" customHeight="1"/>
    <row r="3" spans="1:13" s="46" customFormat="1" ht="18" customHeight="1">
      <c r="A3" s="36"/>
      <c r="B3" s="36"/>
      <c r="C3" s="42" t="s">
        <v>23</v>
      </c>
      <c r="D3" s="36" t="s">
        <v>24</v>
      </c>
    </row>
    <row r="4" spans="1:13" ht="18" customHeight="1">
      <c r="A4" s="35" t="s">
        <v>165</v>
      </c>
      <c r="C4" s="67">
        <v>4</v>
      </c>
      <c r="D4" s="4">
        <f>C4/115*100</f>
        <v>3.4782608695652173</v>
      </c>
    </row>
    <row r="5" spans="1:13" ht="18" customHeight="1">
      <c r="A5" s="35" t="s">
        <v>166</v>
      </c>
      <c r="C5" s="67">
        <v>101</v>
      </c>
      <c r="D5" s="4">
        <f t="shared" ref="D5:D7" si="0">C5/115*100</f>
        <v>87.826086956521749</v>
      </c>
    </row>
    <row r="6" spans="1:13" ht="18" customHeight="1">
      <c r="A6" s="35" t="s">
        <v>103</v>
      </c>
      <c r="C6" s="67">
        <v>2</v>
      </c>
      <c r="D6" s="4">
        <f t="shared" si="0"/>
        <v>1.7391304347826086</v>
      </c>
    </row>
    <row r="7" spans="1:13" ht="18" customHeight="1">
      <c r="A7" s="35" t="s">
        <v>22</v>
      </c>
      <c r="C7" s="67">
        <v>8</v>
      </c>
      <c r="D7" s="4">
        <f t="shared" si="0"/>
        <v>6.9565217391304346</v>
      </c>
    </row>
    <row r="8" spans="1:13" ht="18" customHeight="1">
      <c r="A8" s="37" t="s">
        <v>2</v>
      </c>
      <c r="B8" s="37"/>
      <c r="C8" s="44">
        <v>115</v>
      </c>
      <c r="D8" s="23">
        <v>100</v>
      </c>
    </row>
    <row r="9" spans="1:13" ht="18" customHeight="1"/>
    <row r="10" spans="1:13" ht="18" customHeight="1"/>
    <row r="11" spans="1:13" ht="18" customHeight="1">
      <c r="A11" s="35" t="s">
        <v>639</v>
      </c>
    </row>
    <row r="12" spans="1:13" ht="18" customHeight="1"/>
    <row r="13" spans="1:13" s="35" customFormat="1" ht="18" customHeight="1">
      <c r="A13" s="48"/>
      <c r="B13" s="48"/>
      <c r="C13" s="48"/>
      <c r="D13" s="254" t="s">
        <v>167</v>
      </c>
      <c r="E13" s="258"/>
      <c r="F13" s="250" t="s">
        <v>168</v>
      </c>
      <c r="G13" s="251"/>
      <c r="H13" s="250" t="s">
        <v>169</v>
      </c>
      <c r="I13" s="251"/>
      <c r="J13" s="250" t="s">
        <v>170</v>
      </c>
      <c r="K13" s="251"/>
      <c r="L13" s="254" t="s">
        <v>171</v>
      </c>
      <c r="M13" s="255"/>
    </row>
    <row r="14" spans="1:13" s="35" customFormat="1" ht="18" customHeight="1">
      <c r="A14" s="47"/>
      <c r="B14" s="47"/>
      <c r="C14" s="47"/>
      <c r="D14" s="256"/>
      <c r="E14" s="259"/>
      <c r="F14" s="252"/>
      <c r="G14" s="253"/>
      <c r="H14" s="252"/>
      <c r="I14" s="253"/>
      <c r="J14" s="252"/>
      <c r="K14" s="253"/>
      <c r="L14" s="256"/>
      <c r="M14" s="257"/>
    </row>
    <row r="15" spans="1:13" s="35" customFormat="1" ht="18" customHeight="1">
      <c r="A15" s="47"/>
      <c r="B15" s="47"/>
      <c r="C15" s="47"/>
      <c r="D15" s="256"/>
      <c r="E15" s="259"/>
      <c r="F15" s="252"/>
      <c r="G15" s="253"/>
      <c r="H15" s="252"/>
      <c r="I15" s="253"/>
      <c r="J15" s="252"/>
      <c r="K15" s="253"/>
      <c r="L15" s="256"/>
      <c r="M15" s="257"/>
    </row>
    <row r="16" spans="1:13" s="35" customFormat="1" ht="18" customHeight="1">
      <c r="A16" s="47"/>
      <c r="B16" s="47"/>
      <c r="C16" s="47"/>
      <c r="D16" s="256"/>
      <c r="E16" s="259"/>
      <c r="F16" s="252"/>
      <c r="G16" s="253"/>
      <c r="H16" s="252"/>
      <c r="I16" s="253"/>
      <c r="J16" s="252"/>
      <c r="K16" s="253"/>
      <c r="L16" s="256"/>
      <c r="M16" s="257"/>
    </row>
    <row r="17" spans="1:13" s="46" customFormat="1" ht="18" customHeight="1">
      <c r="A17" s="49"/>
      <c r="B17" s="49"/>
      <c r="C17" s="49"/>
      <c r="D17" s="51" t="s">
        <v>23</v>
      </c>
      <c r="E17" s="54" t="s">
        <v>24</v>
      </c>
      <c r="F17" s="49" t="s">
        <v>23</v>
      </c>
      <c r="G17" s="49" t="s">
        <v>24</v>
      </c>
      <c r="H17" s="51" t="s">
        <v>23</v>
      </c>
      <c r="I17" s="54" t="s">
        <v>24</v>
      </c>
      <c r="J17" s="49" t="s">
        <v>23</v>
      </c>
      <c r="K17" s="49" t="s">
        <v>24</v>
      </c>
      <c r="L17" s="51" t="s">
        <v>23</v>
      </c>
      <c r="M17" s="49" t="s">
        <v>24</v>
      </c>
    </row>
    <row r="18" spans="1:13" ht="18" customHeight="1">
      <c r="A18" s="35" t="s">
        <v>624</v>
      </c>
      <c r="D18" s="52">
        <v>8</v>
      </c>
      <c r="E18" s="55">
        <f>D18/115*100</f>
        <v>6.9565217391304346</v>
      </c>
      <c r="F18" s="15">
        <v>10</v>
      </c>
      <c r="G18" s="55">
        <f>F18/115*100</f>
        <v>8.695652173913043</v>
      </c>
      <c r="H18" s="52">
        <v>36</v>
      </c>
      <c r="I18" s="55">
        <f>H18/115*100</f>
        <v>31.304347826086961</v>
      </c>
      <c r="J18" s="15">
        <v>51</v>
      </c>
      <c r="K18" s="55">
        <f>J18/115*100</f>
        <v>44.347826086956523</v>
      </c>
      <c r="L18" s="52">
        <v>27</v>
      </c>
      <c r="M18" s="14">
        <f>L18/115*100</f>
        <v>23.478260869565219</v>
      </c>
    </row>
    <row r="19" spans="1:13" ht="18" customHeight="1">
      <c r="A19" s="35" t="s">
        <v>713</v>
      </c>
      <c r="D19" s="52">
        <v>4</v>
      </c>
      <c r="E19" s="55">
        <f t="shared" ref="E19:G36" si="1">D19/115*100</f>
        <v>3.4782608695652173</v>
      </c>
      <c r="F19" s="15">
        <v>13</v>
      </c>
      <c r="G19" s="55">
        <f t="shared" si="1"/>
        <v>11.304347826086957</v>
      </c>
      <c r="H19" s="52">
        <v>0</v>
      </c>
      <c r="I19" s="55">
        <f t="shared" ref="I19" si="2">H19/115*100</f>
        <v>0</v>
      </c>
      <c r="J19" s="15">
        <v>2</v>
      </c>
      <c r="K19" s="55">
        <f t="shared" ref="K19" si="3">J19/115*100</f>
        <v>1.7391304347826086</v>
      </c>
      <c r="L19" s="52">
        <v>13</v>
      </c>
      <c r="M19" s="14">
        <f t="shared" ref="M19" si="4">L19/115*100</f>
        <v>11.304347826086957</v>
      </c>
    </row>
    <row r="20" spans="1:13" ht="18" customHeight="1">
      <c r="A20" s="35" t="s">
        <v>715</v>
      </c>
      <c r="D20" s="52">
        <v>7</v>
      </c>
      <c r="E20" s="55">
        <f t="shared" si="1"/>
        <v>6.0869565217391308</v>
      </c>
      <c r="F20" s="15">
        <v>14</v>
      </c>
      <c r="G20" s="55">
        <f t="shared" si="1"/>
        <v>12.173913043478262</v>
      </c>
      <c r="H20" s="52">
        <v>1</v>
      </c>
      <c r="I20" s="55">
        <f t="shared" ref="I20" si="5">H20/115*100</f>
        <v>0.86956521739130432</v>
      </c>
      <c r="J20" s="15">
        <v>2</v>
      </c>
      <c r="K20" s="55">
        <f t="shared" ref="K20" si="6">J20/115*100</f>
        <v>1.7391304347826086</v>
      </c>
      <c r="L20" s="52">
        <v>16</v>
      </c>
      <c r="M20" s="14">
        <f t="shared" ref="M20" si="7">L20/115*100</f>
        <v>13.913043478260869</v>
      </c>
    </row>
    <row r="21" spans="1:13" ht="18" customHeight="1">
      <c r="A21" s="35" t="s">
        <v>716</v>
      </c>
      <c r="D21" s="52">
        <v>23</v>
      </c>
      <c r="E21" s="55">
        <f t="shared" si="1"/>
        <v>20</v>
      </c>
      <c r="F21" s="15">
        <v>8</v>
      </c>
      <c r="G21" s="55">
        <f t="shared" si="1"/>
        <v>6.9565217391304346</v>
      </c>
      <c r="H21" s="52">
        <v>33</v>
      </c>
      <c r="I21" s="55">
        <f t="shared" ref="I21" si="8">H21/115*100</f>
        <v>28.695652173913043</v>
      </c>
      <c r="J21" s="15">
        <v>1</v>
      </c>
      <c r="K21" s="55">
        <f t="shared" ref="K21" si="9">J21/115*100</f>
        <v>0.86956521739130432</v>
      </c>
      <c r="L21" s="52">
        <v>15</v>
      </c>
      <c r="M21" s="14">
        <f t="shared" ref="M21" si="10">L21/115*100</f>
        <v>13.043478260869565</v>
      </c>
    </row>
    <row r="22" spans="1:13" ht="18" customHeight="1">
      <c r="A22" s="35" t="s">
        <v>717</v>
      </c>
      <c r="D22" s="52">
        <v>15</v>
      </c>
      <c r="E22" s="55">
        <f t="shared" si="1"/>
        <v>13.043478260869565</v>
      </c>
      <c r="F22" s="15">
        <v>8</v>
      </c>
      <c r="G22" s="55">
        <f t="shared" si="1"/>
        <v>6.9565217391304346</v>
      </c>
      <c r="H22" s="52">
        <v>11</v>
      </c>
      <c r="I22" s="55">
        <f t="shared" ref="I22" si="11">H22/115*100</f>
        <v>9.5652173913043477</v>
      </c>
      <c r="J22">
        <v>0</v>
      </c>
      <c r="K22" s="55">
        <f t="shared" ref="K22" si="12">J22/115*100</f>
        <v>0</v>
      </c>
      <c r="L22" s="52">
        <v>2</v>
      </c>
      <c r="M22" s="14">
        <f t="shared" ref="M22" si="13">L22/115*100</f>
        <v>1.7391304347826086</v>
      </c>
    </row>
    <row r="23" spans="1:13" ht="18" customHeight="1">
      <c r="A23" s="35" t="s">
        <v>718</v>
      </c>
      <c r="D23" s="52">
        <v>13</v>
      </c>
      <c r="E23" s="55">
        <f t="shared" si="1"/>
        <v>11.304347826086957</v>
      </c>
      <c r="F23" s="15">
        <v>8</v>
      </c>
      <c r="G23" s="55">
        <f t="shared" si="1"/>
        <v>6.9565217391304346</v>
      </c>
      <c r="H23" s="52">
        <v>2</v>
      </c>
      <c r="I23" s="55">
        <f t="shared" ref="I23" si="14">H23/115*100</f>
        <v>1.7391304347826086</v>
      </c>
      <c r="J23">
        <v>0</v>
      </c>
      <c r="K23" s="55">
        <f t="shared" ref="K23" si="15">J23/115*100</f>
        <v>0</v>
      </c>
      <c r="L23" s="52">
        <v>3</v>
      </c>
      <c r="M23" s="14">
        <f t="shared" ref="M23" si="16">L23/115*100</f>
        <v>2.6086956521739131</v>
      </c>
    </row>
    <row r="24" spans="1:13" ht="18" customHeight="1">
      <c r="A24" s="35" t="s">
        <v>719</v>
      </c>
      <c r="D24" s="52">
        <v>8</v>
      </c>
      <c r="E24" s="55">
        <f t="shared" si="1"/>
        <v>6.9565217391304346</v>
      </c>
      <c r="F24" s="15">
        <v>8</v>
      </c>
      <c r="G24" s="55">
        <f t="shared" si="1"/>
        <v>6.9565217391304346</v>
      </c>
      <c r="H24" s="52">
        <v>1</v>
      </c>
      <c r="I24" s="55">
        <f t="shared" ref="I24" si="17">H24/115*100</f>
        <v>0.86956521739130432</v>
      </c>
      <c r="J24">
        <v>0</v>
      </c>
      <c r="K24" s="55">
        <f t="shared" ref="K24" si="18">J24/115*100</f>
        <v>0</v>
      </c>
      <c r="L24" s="52">
        <v>1</v>
      </c>
      <c r="M24" s="14">
        <f t="shared" ref="M24" si="19">L24/115*100</f>
        <v>0.86956521739130432</v>
      </c>
    </row>
    <row r="25" spans="1:13" ht="18" customHeight="1">
      <c r="A25" s="35" t="s">
        <v>720</v>
      </c>
      <c r="D25" s="52">
        <v>5</v>
      </c>
      <c r="E25" s="55">
        <f t="shared" si="1"/>
        <v>4.3478260869565215</v>
      </c>
      <c r="F25" s="15">
        <v>4</v>
      </c>
      <c r="G25" s="55">
        <f t="shared" si="1"/>
        <v>3.4782608695652173</v>
      </c>
      <c r="H25" s="52">
        <v>1</v>
      </c>
      <c r="I25" s="55">
        <f t="shared" ref="I25" si="20">H25/115*100</f>
        <v>0.86956521739130432</v>
      </c>
      <c r="J25">
        <v>0</v>
      </c>
      <c r="K25" s="55">
        <f t="shared" ref="K25" si="21">J25/115*100</f>
        <v>0</v>
      </c>
      <c r="L25" s="52">
        <v>1</v>
      </c>
      <c r="M25" s="14">
        <f t="shared" ref="M25" si="22">L25/115*100</f>
        <v>0.86956521739130432</v>
      </c>
    </row>
    <row r="26" spans="1:13" ht="18" customHeight="1">
      <c r="A26" s="35" t="s">
        <v>721</v>
      </c>
      <c r="D26" s="52">
        <v>7</v>
      </c>
      <c r="E26" s="55">
        <f t="shared" si="1"/>
        <v>6.0869565217391308</v>
      </c>
      <c r="F26" s="15">
        <v>6</v>
      </c>
      <c r="G26" s="55">
        <f t="shared" si="1"/>
        <v>5.2173913043478262</v>
      </c>
      <c r="H26" s="40">
        <v>0</v>
      </c>
      <c r="I26" s="55">
        <f t="shared" ref="I26" si="23">H26/115*100</f>
        <v>0</v>
      </c>
      <c r="J26">
        <v>0</v>
      </c>
      <c r="K26" s="55">
        <f t="shared" ref="K26" si="24">J26/115*100</f>
        <v>0</v>
      </c>
      <c r="L26" s="52">
        <v>0</v>
      </c>
      <c r="M26" s="14">
        <f t="shared" ref="M26" si="25">L26/115*100</f>
        <v>0</v>
      </c>
    </row>
    <row r="27" spans="1:13" ht="18" customHeight="1">
      <c r="A27" s="35" t="s">
        <v>722</v>
      </c>
      <c r="D27" s="52">
        <v>1</v>
      </c>
      <c r="E27" s="55">
        <f t="shared" si="1"/>
        <v>0.86956521739130432</v>
      </c>
      <c r="F27" s="15">
        <v>3</v>
      </c>
      <c r="G27" s="55">
        <f t="shared" si="1"/>
        <v>2.6086956521739131</v>
      </c>
      <c r="H27" s="40">
        <v>0</v>
      </c>
      <c r="I27" s="55">
        <f t="shared" ref="I27" si="26">H27/115*100</f>
        <v>0</v>
      </c>
      <c r="J27">
        <v>0</v>
      </c>
      <c r="K27" s="55">
        <f t="shared" ref="K27" si="27">J27/115*100</f>
        <v>0</v>
      </c>
      <c r="L27" s="52">
        <v>0</v>
      </c>
      <c r="M27" s="14">
        <f t="shared" ref="M27" si="28">L27/115*100</f>
        <v>0</v>
      </c>
    </row>
    <row r="28" spans="1:13" ht="18" customHeight="1">
      <c r="A28" s="35" t="s">
        <v>723</v>
      </c>
      <c r="D28" s="52">
        <v>4</v>
      </c>
      <c r="E28" s="55">
        <f t="shared" si="1"/>
        <v>3.4782608695652173</v>
      </c>
      <c r="F28" s="15">
        <v>1</v>
      </c>
      <c r="G28" s="55">
        <f t="shared" si="1"/>
        <v>0.86956521739130432</v>
      </c>
      <c r="H28" s="40">
        <v>0</v>
      </c>
      <c r="I28" s="55">
        <f t="shared" ref="I28" si="29">H28/115*100</f>
        <v>0</v>
      </c>
      <c r="J28">
        <v>0</v>
      </c>
      <c r="K28" s="55">
        <f t="shared" ref="K28" si="30">J28/115*100</f>
        <v>0</v>
      </c>
      <c r="L28" s="40">
        <v>0</v>
      </c>
      <c r="M28" s="14">
        <f t="shared" ref="M28" si="31">L28/115*100</f>
        <v>0</v>
      </c>
    </row>
    <row r="29" spans="1:13" ht="18" customHeight="1">
      <c r="A29" s="35" t="s">
        <v>724</v>
      </c>
      <c r="D29" s="52">
        <v>1</v>
      </c>
      <c r="E29" s="55">
        <f t="shared" si="1"/>
        <v>0.86956521739130432</v>
      </c>
      <c r="F29" s="15">
        <v>1</v>
      </c>
      <c r="G29" s="55">
        <f t="shared" si="1"/>
        <v>0.86956521739130432</v>
      </c>
      <c r="H29" s="40">
        <v>0</v>
      </c>
      <c r="I29" s="55">
        <f t="shared" ref="I29" si="32">H29/115*100</f>
        <v>0</v>
      </c>
      <c r="J29">
        <v>0</v>
      </c>
      <c r="K29" s="55">
        <f t="shared" ref="K29" si="33">J29/115*100</f>
        <v>0</v>
      </c>
      <c r="L29" s="40">
        <v>0</v>
      </c>
      <c r="M29" s="14">
        <f t="shared" ref="M29" si="34">L29/115*100</f>
        <v>0</v>
      </c>
    </row>
    <row r="30" spans="1:13" ht="18" customHeight="1">
      <c r="A30" s="35" t="s">
        <v>725</v>
      </c>
      <c r="D30" s="52">
        <v>1</v>
      </c>
      <c r="E30" s="55">
        <f t="shared" si="1"/>
        <v>0.86956521739130432</v>
      </c>
      <c r="F30" s="15">
        <v>1</v>
      </c>
      <c r="G30" s="55">
        <f t="shared" si="1"/>
        <v>0.86956521739130432</v>
      </c>
      <c r="H30" s="40">
        <v>0</v>
      </c>
      <c r="I30" s="55">
        <f t="shared" ref="I30" si="35">H30/115*100</f>
        <v>0</v>
      </c>
      <c r="J30">
        <v>0</v>
      </c>
      <c r="K30" s="55">
        <f t="shared" ref="K30" si="36">J30/115*100</f>
        <v>0</v>
      </c>
      <c r="L30" s="40">
        <v>0</v>
      </c>
      <c r="M30" s="14">
        <f t="shared" ref="M30" si="37">L30/115*100</f>
        <v>0</v>
      </c>
    </row>
    <row r="31" spans="1:13" ht="18" customHeight="1">
      <c r="A31" s="35" t="s">
        <v>726</v>
      </c>
      <c r="D31" s="52">
        <v>1</v>
      </c>
      <c r="E31" s="55">
        <f t="shared" si="1"/>
        <v>0.86956521739130432</v>
      </c>
      <c r="F31">
        <v>0</v>
      </c>
      <c r="G31" s="55">
        <f t="shared" si="1"/>
        <v>0</v>
      </c>
      <c r="H31" s="40">
        <v>0</v>
      </c>
      <c r="I31" s="55">
        <f t="shared" ref="I31" si="38">H31/115*100</f>
        <v>0</v>
      </c>
      <c r="J31">
        <v>0</v>
      </c>
      <c r="K31" s="55">
        <f t="shared" ref="K31" si="39">J31/115*100</f>
        <v>0</v>
      </c>
      <c r="L31" s="40">
        <v>1</v>
      </c>
      <c r="M31" s="14">
        <f t="shared" ref="M31" si="40">L31/115*100</f>
        <v>0.86956521739130432</v>
      </c>
    </row>
    <row r="32" spans="1:13" ht="18" customHeight="1">
      <c r="A32" s="35" t="s">
        <v>727</v>
      </c>
      <c r="D32" s="40">
        <v>0</v>
      </c>
      <c r="E32" s="55">
        <f t="shared" si="1"/>
        <v>0</v>
      </c>
      <c r="F32">
        <v>0</v>
      </c>
      <c r="G32" s="55">
        <f t="shared" si="1"/>
        <v>0</v>
      </c>
      <c r="H32" s="40">
        <v>0</v>
      </c>
      <c r="I32" s="55">
        <f t="shared" ref="I32" si="41">H32/115*100</f>
        <v>0</v>
      </c>
      <c r="J32">
        <v>0</v>
      </c>
      <c r="K32" s="55">
        <f t="shared" ref="K32" si="42">J32/115*100</f>
        <v>0</v>
      </c>
      <c r="L32" s="40">
        <v>0</v>
      </c>
      <c r="M32" s="14">
        <f t="shared" ref="M32" si="43">L32/115*100</f>
        <v>0</v>
      </c>
    </row>
    <row r="33" spans="1:13" ht="18" customHeight="1">
      <c r="A33" s="35" t="s">
        <v>728</v>
      </c>
      <c r="D33" s="40">
        <v>0</v>
      </c>
      <c r="E33" s="55">
        <f t="shared" si="1"/>
        <v>0</v>
      </c>
      <c r="F33">
        <v>0</v>
      </c>
      <c r="G33" s="55">
        <f t="shared" si="1"/>
        <v>0</v>
      </c>
      <c r="H33" s="40">
        <v>0</v>
      </c>
      <c r="I33" s="55">
        <f t="shared" ref="I33" si="44">H33/115*100</f>
        <v>0</v>
      </c>
      <c r="J33">
        <v>0</v>
      </c>
      <c r="K33" s="55">
        <f t="shared" ref="K33" si="45">J33/115*100</f>
        <v>0</v>
      </c>
      <c r="L33" s="40">
        <v>0</v>
      </c>
      <c r="M33" s="14">
        <f t="shared" ref="M33" si="46">L33/115*100</f>
        <v>0</v>
      </c>
    </row>
    <row r="34" spans="1:13" ht="18" customHeight="1">
      <c r="A34" s="35" t="s">
        <v>729</v>
      </c>
      <c r="D34" s="40">
        <v>0</v>
      </c>
      <c r="E34" s="55">
        <f t="shared" si="1"/>
        <v>0</v>
      </c>
      <c r="F34">
        <v>0</v>
      </c>
      <c r="G34" s="55">
        <f t="shared" si="1"/>
        <v>0</v>
      </c>
      <c r="H34" s="40">
        <v>0</v>
      </c>
      <c r="I34" s="55">
        <f t="shared" ref="I34" si="47">H34/115*100</f>
        <v>0</v>
      </c>
      <c r="J34">
        <v>0</v>
      </c>
      <c r="K34" s="55">
        <f t="shared" ref="K34" si="48">J34/115*100</f>
        <v>0</v>
      </c>
      <c r="L34" s="40">
        <v>0</v>
      </c>
      <c r="M34" s="14">
        <f t="shared" ref="M34" si="49">L34/115*100</f>
        <v>0</v>
      </c>
    </row>
    <row r="35" spans="1:13" ht="18" customHeight="1">
      <c r="A35" s="35" t="s">
        <v>714</v>
      </c>
      <c r="D35" s="40">
        <v>0</v>
      </c>
      <c r="E35" s="55">
        <f t="shared" si="1"/>
        <v>0</v>
      </c>
      <c r="F35">
        <v>0</v>
      </c>
      <c r="G35" s="55">
        <f t="shared" si="1"/>
        <v>0</v>
      </c>
      <c r="H35" s="40">
        <v>0</v>
      </c>
      <c r="I35" s="55">
        <f t="shared" ref="I35" si="50">H35/115*100</f>
        <v>0</v>
      </c>
      <c r="J35">
        <v>0</v>
      </c>
      <c r="K35" s="55">
        <f t="shared" ref="K35" si="51">J35/115*100</f>
        <v>0</v>
      </c>
      <c r="L35" s="40">
        <v>0</v>
      </c>
      <c r="M35" s="14">
        <f t="shared" ref="M35" si="52">L35/115*100</f>
        <v>0</v>
      </c>
    </row>
    <row r="36" spans="1:13" ht="18" customHeight="1">
      <c r="A36" s="35" t="s">
        <v>22</v>
      </c>
      <c r="D36" s="40">
        <v>17</v>
      </c>
      <c r="E36" s="55">
        <f t="shared" si="1"/>
        <v>14.782608695652174</v>
      </c>
      <c r="F36">
        <v>30</v>
      </c>
      <c r="G36" s="55">
        <f t="shared" si="1"/>
        <v>26.086956521739129</v>
      </c>
      <c r="H36" s="40">
        <v>30</v>
      </c>
      <c r="I36" s="55">
        <f t="shared" ref="I36" si="53">H36/115*100</f>
        <v>26.086956521739129</v>
      </c>
      <c r="J36">
        <v>59</v>
      </c>
      <c r="K36" s="55">
        <f t="shared" ref="K36" si="54">J36/115*100</f>
        <v>51.304347826086961</v>
      </c>
      <c r="L36" s="40">
        <v>36</v>
      </c>
      <c r="M36" s="14">
        <f t="shared" ref="M36" si="55">L36/115*100</f>
        <v>31.304347826086961</v>
      </c>
    </row>
    <row r="37" spans="1:13" ht="18" customHeight="1">
      <c r="A37" s="37" t="s">
        <v>2</v>
      </c>
      <c r="B37" s="37"/>
      <c r="C37" s="37"/>
      <c r="D37" s="41">
        <v>115</v>
      </c>
      <c r="E37" s="56">
        <v>100</v>
      </c>
      <c r="F37" s="22">
        <v>115</v>
      </c>
      <c r="G37" s="23">
        <v>100</v>
      </c>
      <c r="H37" s="41">
        <v>115</v>
      </c>
      <c r="I37" s="56">
        <v>100</v>
      </c>
      <c r="J37" s="22">
        <v>115</v>
      </c>
      <c r="K37" s="23">
        <v>100</v>
      </c>
      <c r="L37" s="41">
        <v>115</v>
      </c>
      <c r="M37" s="23">
        <v>100</v>
      </c>
    </row>
  </sheetData>
  <mergeCells count="5">
    <mergeCell ref="F13:G16"/>
    <mergeCell ref="H13:I16"/>
    <mergeCell ref="J13:K16"/>
    <mergeCell ref="L13:M16"/>
    <mergeCell ref="D13:E16"/>
  </mergeCells>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(問3-22･23)</oddFooter>
  </headerFooter>
</worksheet>
</file>

<file path=xl/worksheets/sheet23.xml><?xml version="1.0" encoding="utf-8"?>
<worksheet xmlns="http://schemas.openxmlformats.org/spreadsheetml/2006/main" xmlns:r="http://schemas.openxmlformats.org/officeDocument/2006/relationships">
  <sheetPr>
    <tabColor rgb="FF00B050"/>
  </sheetPr>
  <dimension ref="A1:AM133"/>
  <sheetViews>
    <sheetView zoomScale="80" zoomScaleNormal="80" workbookViewId="0"/>
  </sheetViews>
  <sheetFormatPr defaultRowHeight="13.5"/>
  <cols>
    <col min="1" max="2" width="9" style="180"/>
    <col min="3" max="3" width="9" style="181"/>
    <col min="4" max="4" width="9.5" style="181" bestFit="1" customWidth="1"/>
    <col min="5" max="5" width="4.625" style="2" customWidth="1"/>
    <col min="6" max="7" width="9" style="180"/>
    <col min="8" max="9" width="9" style="181"/>
    <col min="10" max="10" width="9" style="2"/>
    <col min="11" max="11" width="9" style="180"/>
    <col min="12" max="13" width="9" style="181"/>
    <col min="14" max="14" width="9" style="2"/>
    <col min="15" max="15" width="9" style="180"/>
    <col min="16" max="17" width="9" style="181"/>
    <col min="18" max="18" width="9" style="2"/>
    <col min="19" max="19" width="9" style="180"/>
    <col min="20" max="21" width="9" style="181"/>
    <col min="22" max="22" width="9" style="2"/>
    <col min="23" max="23" width="9" style="180"/>
    <col min="24" max="25" width="9" style="181"/>
    <col min="26" max="26" width="9" style="2"/>
    <col min="27" max="27" width="9" style="180"/>
    <col min="28" max="29" width="9" style="181"/>
    <col min="30" max="30" width="9" style="2"/>
    <col min="31" max="31" width="9" style="180"/>
    <col min="32" max="33" width="9" style="181"/>
    <col min="34" max="34" width="9" style="2"/>
    <col min="35" max="35" width="9" style="180"/>
    <col min="36" max="37" width="9" style="181"/>
    <col min="38" max="38" width="9" style="2"/>
    <col min="39" max="39" width="9" style="180"/>
    <col min="40" max="16384" width="9" style="181"/>
  </cols>
  <sheetData>
    <row r="1" spans="1:34" ht="17.100000000000001" customHeight="1">
      <c r="A1" s="180" t="s">
        <v>581</v>
      </c>
    </row>
    <row r="2" spans="1:34" ht="17.100000000000001" customHeight="1"/>
    <row r="3" spans="1:34" ht="17.100000000000001" customHeight="1">
      <c r="A3" s="180" t="s">
        <v>384</v>
      </c>
      <c r="F3" s="180" t="s">
        <v>385</v>
      </c>
    </row>
    <row r="4" spans="1:34" ht="17.100000000000001" customHeight="1"/>
    <row r="5" spans="1:34" s="240" customFormat="1" ht="17.100000000000001" customHeight="1">
      <c r="A5" s="74"/>
      <c r="B5" s="74"/>
      <c r="C5" s="202" t="s">
        <v>23</v>
      </c>
      <c r="D5" s="74" t="s">
        <v>24</v>
      </c>
      <c r="E5" s="147"/>
      <c r="F5" s="74"/>
      <c r="G5" s="74"/>
      <c r="H5" s="202" t="s">
        <v>23</v>
      </c>
      <c r="I5" s="74" t="s">
        <v>24</v>
      </c>
      <c r="J5" s="147"/>
      <c r="R5" s="147"/>
      <c r="Z5" s="147"/>
      <c r="AH5" s="147"/>
    </row>
    <row r="6" spans="1:34" ht="17.100000000000001" customHeight="1">
      <c r="A6" s="180" t="s">
        <v>386</v>
      </c>
      <c r="C6" s="204">
        <v>81</v>
      </c>
      <c r="D6" s="190">
        <f>C6/115*100</f>
        <v>70.434782608695656</v>
      </c>
      <c r="F6" s="180" t="s">
        <v>386</v>
      </c>
      <c r="H6" s="204">
        <v>82</v>
      </c>
      <c r="I6" s="190">
        <f>H6/115*100</f>
        <v>71.304347826086953</v>
      </c>
    </row>
    <row r="7" spans="1:34" ht="17.100000000000001" customHeight="1">
      <c r="A7" s="180" t="s">
        <v>387</v>
      </c>
      <c r="C7" s="204">
        <v>13</v>
      </c>
      <c r="D7" s="190">
        <f t="shared" ref="D7:D9" si="0">C7/115*100</f>
        <v>11.304347826086957</v>
      </c>
      <c r="F7" s="180" t="s">
        <v>387</v>
      </c>
      <c r="H7" s="204">
        <v>15</v>
      </c>
      <c r="I7" s="190">
        <f t="shared" ref="I7:I9" si="1">H7/115*100</f>
        <v>13.043478260869565</v>
      </c>
    </row>
    <row r="8" spans="1:34" ht="17.100000000000001" customHeight="1">
      <c r="A8" s="180" t="s">
        <v>103</v>
      </c>
      <c r="C8" s="204">
        <v>13</v>
      </c>
      <c r="D8" s="190">
        <f t="shared" si="0"/>
        <v>11.304347826086957</v>
      </c>
      <c r="F8" s="180" t="s">
        <v>103</v>
      </c>
      <c r="H8" s="204">
        <v>10</v>
      </c>
      <c r="I8" s="190">
        <f t="shared" si="1"/>
        <v>8.695652173913043</v>
      </c>
    </row>
    <row r="9" spans="1:34" ht="17.100000000000001" customHeight="1">
      <c r="A9" s="180" t="s">
        <v>22</v>
      </c>
      <c r="C9" s="204">
        <v>9</v>
      </c>
      <c r="D9" s="190">
        <f t="shared" si="0"/>
        <v>7.8260869565217401</v>
      </c>
      <c r="F9" s="180" t="s">
        <v>22</v>
      </c>
      <c r="H9" s="204">
        <v>8</v>
      </c>
      <c r="I9" s="190">
        <f t="shared" si="1"/>
        <v>6.9565217391304346</v>
      </c>
    </row>
    <row r="10" spans="1:34" ht="17.100000000000001" customHeight="1">
      <c r="A10" s="196" t="s">
        <v>2</v>
      </c>
      <c r="B10" s="196"/>
      <c r="C10" s="206">
        <v>115</v>
      </c>
      <c r="D10" s="200">
        <v>100</v>
      </c>
      <c r="F10" s="196" t="s">
        <v>2</v>
      </c>
      <c r="G10" s="196"/>
      <c r="H10" s="206">
        <v>115</v>
      </c>
      <c r="I10" s="200">
        <v>100</v>
      </c>
    </row>
    <row r="11" spans="1:34" ht="17.100000000000001" customHeight="1"/>
    <row r="12" spans="1:34" ht="17.100000000000001" customHeight="1"/>
    <row r="13" spans="1:34" ht="17.100000000000001" customHeight="1">
      <c r="A13" s="180" t="s">
        <v>388</v>
      </c>
      <c r="F13" s="180" t="s">
        <v>389</v>
      </c>
    </row>
    <row r="14" spans="1:34" ht="17.100000000000001" customHeight="1"/>
    <row r="15" spans="1:34" ht="17.100000000000001" customHeight="1">
      <c r="A15" s="74"/>
      <c r="B15" s="74"/>
      <c r="C15" s="202" t="s">
        <v>23</v>
      </c>
      <c r="D15" s="74" t="s">
        <v>24</v>
      </c>
      <c r="E15" s="147"/>
      <c r="F15" s="74"/>
      <c r="G15" s="74"/>
      <c r="H15" s="202" t="s">
        <v>23</v>
      </c>
      <c r="I15" s="74" t="s">
        <v>24</v>
      </c>
    </row>
    <row r="16" spans="1:34" ht="17.100000000000001" customHeight="1">
      <c r="A16" s="180" t="s">
        <v>386</v>
      </c>
      <c r="C16" s="204">
        <v>46</v>
      </c>
      <c r="D16" s="190">
        <f>C16/115*100</f>
        <v>40</v>
      </c>
      <c r="F16" s="180" t="s">
        <v>386</v>
      </c>
      <c r="H16" s="204">
        <v>64</v>
      </c>
      <c r="I16" s="190">
        <f>H16/115*100</f>
        <v>55.652173913043477</v>
      </c>
    </row>
    <row r="17" spans="1:9" ht="17.100000000000001" customHeight="1">
      <c r="A17" s="180" t="s">
        <v>387</v>
      </c>
      <c r="C17" s="204">
        <v>44</v>
      </c>
      <c r="D17" s="190">
        <f t="shared" ref="D17:D19" si="2">C17/115*100</f>
        <v>38.260869565217391</v>
      </c>
      <c r="F17" s="180" t="s">
        <v>387</v>
      </c>
      <c r="H17" s="204">
        <v>29</v>
      </c>
      <c r="I17" s="190">
        <f t="shared" ref="I17:I19" si="3">H17/115*100</f>
        <v>25.217391304347824</v>
      </c>
    </row>
    <row r="18" spans="1:9" ht="17.100000000000001" customHeight="1">
      <c r="A18" s="180" t="s">
        <v>103</v>
      </c>
      <c r="C18" s="204">
        <v>16</v>
      </c>
      <c r="D18" s="190">
        <f t="shared" si="2"/>
        <v>13.913043478260869</v>
      </c>
      <c r="F18" s="180" t="s">
        <v>103</v>
      </c>
      <c r="H18" s="204">
        <v>13</v>
      </c>
      <c r="I18" s="190">
        <f t="shared" si="3"/>
        <v>11.304347826086957</v>
      </c>
    </row>
    <row r="19" spans="1:9" ht="17.100000000000001" customHeight="1">
      <c r="A19" s="180" t="s">
        <v>22</v>
      </c>
      <c r="C19" s="204">
        <v>9</v>
      </c>
      <c r="D19" s="190">
        <f t="shared" si="2"/>
        <v>7.8260869565217401</v>
      </c>
      <c r="F19" s="180" t="s">
        <v>22</v>
      </c>
      <c r="H19" s="204">
        <v>9</v>
      </c>
      <c r="I19" s="190">
        <f t="shared" si="3"/>
        <v>7.8260869565217401</v>
      </c>
    </row>
    <row r="20" spans="1:9" ht="17.100000000000001" customHeight="1">
      <c r="A20" s="196" t="s">
        <v>2</v>
      </c>
      <c r="B20" s="196"/>
      <c r="C20" s="206">
        <v>115</v>
      </c>
      <c r="D20" s="200">
        <v>100</v>
      </c>
      <c r="F20" s="196" t="s">
        <v>2</v>
      </c>
      <c r="G20" s="196"/>
      <c r="H20" s="206">
        <v>115</v>
      </c>
      <c r="I20" s="200">
        <v>100</v>
      </c>
    </row>
    <row r="21" spans="1:9" ht="17.100000000000001" customHeight="1"/>
    <row r="22" spans="1:9" ht="17.100000000000001" customHeight="1"/>
    <row r="23" spans="1:9" ht="17.100000000000001" customHeight="1">
      <c r="A23" s="180" t="s">
        <v>390</v>
      </c>
      <c r="F23" s="180" t="s">
        <v>391</v>
      </c>
    </row>
    <row r="24" spans="1:9" ht="17.100000000000001" customHeight="1"/>
    <row r="25" spans="1:9" ht="17.100000000000001" customHeight="1">
      <c r="A25" s="74"/>
      <c r="B25" s="74"/>
      <c r="C25" s="202" t="s">
        <v>23</v>
      </c>
      <c r="D25" s="74" t="s">
        <v>24</v>
      </c>
      <c r="E25" s="147"/>
      <c r="F25" s="74"/>
      <c r="G25" s="74"/>
      <c r="H25" s="202" t="s">
        <v>23</v>
      </c>
      <c r="I25" s="74" t="s">
        <v>24</v>
      </c>
    </row>
    <row r="26" spans="1:9" ht="17.100000000000001" customHeight="1">
      <c r="A26" s="180" t="s">
        <v>386</v>
      </c>
      <c r="C26" s="204">
        <v>80</v>
      </c>
      <c r="D26" s="190">
        <f>C26/115*100</f>
        <v>69.565217391304344</v>
      </c>
      <c r="F26" s="180" t="s">
        <v>386</v>
      </c>
      <c r="H26" s="204">
        <v>74</v>
      </c>
      <c r="I26" s="190">
        <f>H26/115*100</f>
        <v>64.347826086956516</v>
      </c>
    </row>
    <row r="27" spans="1:9" ht="17.100000000000001" customHeight="1">
      <c r="A27" s="180" t="s">
        <v>387</v>
      </c>
      <c r="C27" s="204">
        <v>14</v>
      </c>
      <c r="D27" s="190">
        <f t="shared" ref="D27:D29" si="4">C27/115*100</f>
        <v>12.173913043478262</v>
      </c>
      <c r="F27" s="180" t="s">
        <v>387</v>
      </c>
      <c r="H27" s="204">
        <v>22</v>
      </c>
      <c r="I27" s="190">
        <f t="shared" ref="I27:I29" si="5">H27/115*100</f>
        <v>19.130434782608695</v>
      </c>
    </row>
    <row r="28" spans="1:9" ht="17.100000000000001" customHeight="1">
      <c r="A28" s="180" t="s">
        <v>103</v>
      </c>
      <c r="C28" s="204">
        <v>13</v>
      </c>
      <c r="D28" s="190">
        <f t="shared" si="4"/>
        <v>11.304347826086957</v>
      </c>
      <c r="F28" s="180" t="s">
        <v>103</v>
      </c>
      <c r="H28" s="204">
        <v>11</v>
      </c>
      <c r="I28" s="190">
        <f t="shared" si="5"/>
        <v>9.5652173913043477</v>
      </c>
    </row>
    <row r="29" spans="1:9" ht="17.100000000000001" customHeight="1">
      <c r="A29" s="180" t="s">
        <v>22</v>
      </c>
      <c r="C29" s="204">
        <v>8</v>
      </c>
      <c r="D29" s="190">
        <f t="shared" si="4"/>
        <v>6.9565217391304346</v>
      </c>
      <c r="F29" s="180" t="s">
        <v>22</v>
      </c>
      <c r="H29" s="204">
        <v>8</v>
      </c>
      <c r="I29" s="190">
        <f t="shared" si="5"/>
        <v>6.9565217391304346</v>
      </c>
    </row>
    <row r="30" spans="1:9" ht="17.100000000000001" customHeight="1">
      <c r="A30" s="196" t="s">
        <v>2</v>
      </c>
      <c r="B30" s="196"/>
      <c r="C30" s="206">
        <v>115</v>
      </c>
      <c r="D30" s="200">
        <v>100</v>
      </c>
      <c r="F30" s="196" t="s">
        <v>2</v>
      </c>
      <c r="G30" s="196"/>
      <c r="H30" s="206">
        <v>115</v>
      </c>
      <c r="I30" s="200">
        <v>100</v>
      </c>
    </row>
    <row r="31" spans="1:9" ht="17.100000000000001" customHeight="1"/>
    <row r="32" spans="1:9" ht="17.100000000000001" customHeight="1"/>
    <row r="33" spans="1:9" ht="17.100000000000001" customHeight="1">
      <c r="A33" s="180" t="s">
        <v>392</v>
      </c>
      <c r="F33" s="180" t="s">
        <v>393</v>
      </c>
    </row>
    <row r="34" spans="1:9" ht="17.100000000000001" customHeight="1"/>
    <row r="35" spans="1:9" ht="17.100000000000001" customHeight="1">
      <c r="A35" s="74"/>
      <c r="B35" s="74"/>
      <c r="C35" s="202" t="s">
        <v>23</v>
      </c>
      <c r="D35" s="74" t="s">
        <v>24</v>
      </c>
      <c r="E35" s="147"/>
      <c r="F35" s="74"/>
      <c r="G35" s="74"/>
      <c r="H35" s="202" t="s">
        <v>23</v>
      </c>
      <c r="I35" s="74" t="s">
        <v>24</v>
      </c>
    </row>
    <row r="36" spans="1:9" ht="17.100000000000001" customHeight="1">
      <c r="A36" s="180" t="s">
        <v>386</v>
      </c>
      <c r="C36" s="204">
        <v>74</v>
      </c>
      <c r="D36" s="190">
        <f>C36/115*100</f>
        <v>64.347826086956516</v>
      </c>
      <c r="F36" s="180" t="s">
        <v>386</v>
      </c>
      <c r="H36" s="204">
        <v>50</v>
      </c>
      <c r="I36" s="190">
        <f>H36/115*100</f>
        <v>43.478260869565219</v>
      </c>
    </row>
    <row r="37" spans="1:9" ht="17.100000000000001" customHeight="1">
      <c r="A37" s="180" t="s">
        <v>387</v>
      </c>
      <c r="C37" s="204">
        <v>23</v>
      </c>
      <c r="D37" s="190">
        <f t="shared" ref="D37:D39" si="6">C37/115*100</f>
        <v>20</v>
      </c>
      <c r="F37" s="180" t="s">
        <v>387</v>
      </c>
      <c r="H37" s="204">
        <v>34</v>
      </c>
      <c r="I37" s="190">
        <f t="shared" ref="I37:I39" si="7">H37/115*100</f>
        <v>29.565217391304348</v>
      </c>
    </row>
    <row r="38" spans="1:9" ht="17.100000000000001" customHeight="1">
      <c r="A38" s="180" t="s">
        <v>103</v>
      </c>
      <c r="C38" s="204">
        <v>9</v>
      </c>
      <c r="D38" s="190">
        <f t="shared" si="6"/>
        <v>7.8260869565217401</v>
      </c>
      <c r="F38" s="180" t="s">
        <v>103</v>
      </c>
      <c r="H38" s="204">
        <v>23</v>
      </c>
      <c r="I38" s="190">
        <f t="shared" si="7"/>
        <v>20</v>
      </c>
    </row>
    <row r="39" spans="1:9" ht="17.100000000000001" customHeight="1">
      <c r="A39" s="180" t="s">
        <v>22</v>
      </c>
      <c r="C39" s="204">
        <v>9</v>
      </c>
      <c r="D39" s="190">
        <f t="shared" si="6"/>
        <v>7.8260869565217401</v>
      </c>
      <c r="F39" s="180" t="s">
        <v>22</v>
      </c>
      <c r="H39" s="204">
        <v>8</v>
      </c>
      <c r="I39" s="190">
        <f t="shared" si="7"/>
        <v>6.9565217391304346</v>
      </c>
    </row>
    <row r="40" spans="1:9" ht="17.100000000000001" customHeight="1">
      <c r="A40" s="196" t="s">
        <v>2</v>
      </c>
      <c r="B40" s="196"/>
      <c r="C40" s="206">
        <v>115</v>
      </c>
      <c r="D40" s="200">
        <v>100</v>
      </c>
      <c r="F40" s="196" t="s">
        <v>2</v>
      </c>
      <c r="G40" s="196"/>
      <c r="H40" s="206">
        <v>115</v>
      </c>
      <c r="I40" s="200">
        <v>100</v>
      </c>
    </row>
    <row r="41" spans="1:9" ht="17.100000000000001" customHeight="1"/>
    <row r="42" spans="1:9" ht="17.100000000000001" customHeight="1"/>
    <row r="43" spans="1:9" ht="17.100000000000001" customHeight="1">
      <c r="A43" s="180" t="s">
        <v>394</v>
      </c>
      <c r="F43" s="260" t="s">
        <v>395</v>
      </c>
      <c r="G43" s="260"/>
      <c r="H43" s="260"/>
      <c r="I43" s="260"/>
    </row>
    <row r="44" spans="1:9" ht="17.100000000000001" customHeight="1">
      <c r="F44" s="261"/>
      <c r="G44" s="261"/>
      <c r="H44" s="261"/>
      <c r="I44" s="261"/>
    </row>
    <row r="45" spans="1:9" ht="17.100000000000001" customHeight="1">
      <c r="A45" s="74"/>
      <c r="B45" s="74"/>
      <c r="C45" s="202" t="s">
        <v>23</v>
      </c>
      <c r="D45" s="74" t="s">
        <v>24</v>
      </c>
      <c r="E45" s="147"/>
      <c r="F45" s="74"/>
      <c r="G45" s="74"/>
      <c r="H45" s="202" t="s">
        <v>23</v>
      </c>
      <c r="I45" s="74" t="s">
        <v>24</v>
      </c>
    </row>
    <row r="46" spans="1:9" ht="17.100000000000001" customHeight="1">
      <c r="A46" s="180" t="s">
        <v>386</v>
      </c>
      <c r="C46" s="204">
        <v>56</v>
      </c>
      <c r="D46" s="190">
        <f>C46/115*100</f>
        <v>48.695652173913047</v>
      </c>
      <c r="F46" s="180" t="s">
        <v>386</v>
      </c>
      <c r="H46" s="204">
        <v>44</v>
      </c>
      <c r="I46" s="190">
        <f>H46/115*100</f>
        <v>38.260869565217391</v>
      </c>
    </row>
    <row r="47" spans="1:9" ht="17.100000000000001" customHeight="1">
      <c r="A47" s="180" t="s">
        <v>387</v>
      </c>
      <c r="C47" s="204">
        <v>41</v>
      </c>
      <c r="D47" s="190">
        <f t="shared" ref="D47:D49" si="8">C47/115*100</f>
        <v>35.652173913043477</v>
      </c>
      <c r="F47" s="180" t="s">
        <v>387</v>
      </c>
      <c r="H47" s="204">
        <v>50</v>
      </c>
      <c r="I47" s="190">
        <f t="shared" ref="I47:I49" si="9">H47/115*100</f>
        <v>43.478260869565219</v>
      </c>
    </row>
    <row r="48" spans="1:9" ht="17.100000000000001" customHeight="1">
      <c r="A48" s="180" t="s">
        <v>103</v>
      </c>
      <c r="C48" s="204">
        <v>10</v>
      </c>
      <c r="D48" s="190">
        <f t="shared" si="8"/>
        <v>8.695652173913043</v>
      </c>
      <c r="F48" s="180" t="s">
        <v>103</v>
      </c>
      <c r="H48" s="204">
        <v>12</v>
      </c>
      <c r="I48" s="190">
        <f t="shared" si="9"/>
        <v>10.434782608695652</v>
      </c>
    </row>
    <row r="49" spans="1:34" ht="17.100000000000001" customHeight="1">
      <c r="A49" s="180" t="s">
        <v>22</v>
      </c>
      <c r="C49" s="204">
        <v>8</v>
      </c>
      <c r="D49" s="190">
        <f t="shared" si="8"/>
        <v>6.9565217391304346</v>
      </c>
      <c r="F49" s="180" t="s">
        <v>22</v>
      </c>
      <c r="H49" s="204">
        <v>9</v>
      </c>
      <c r="I49" s="190">
        <f t="shared" si="9"/>
        <v>7.8260869565217401</v>
      </c>
    </row>
    <row r="50" spans="1:34" ht="17.100000000000001" customHeight="1">
      <c r="A50" s="196" t="s">
        <v>2</v>
      </c>
      <c r="B50" s="196"/>
      <c r="C50" s="206">
        <v>115</v>
      </c>
      <c r="D50" s="200">
        <v>100</v>
      </c>
      <c r="F50" s="196" t="s">
        <v>2</v>
      </c>
      <c r="G50" s="196"/>
      <c r="H50" s="206">
        <v>115</v>
      </c>
      <c r="I50" s="200">
        <v>100</v>
      </c>
    </row>
    <row r="51" spans="1:34" ht="17.100000000000001" customHeight="1"/>
    <row r="52" spans="1:34" ht="17.100000000000001" customHeight="1"/>
    <row r="53" spans="1:34" ht="17.100000000000001" customHeight="1">
      <c r="A53" s="180" t="s">
        <v>396</v>
      </c>
      <c r="F53" s="180" t="s">
        <v>397</v>
      </c>
    </row>
    <row r="54" spans="1:34" ht="17.100000000000001" customHeight="1"/>
    <row r="55" spans="1:34" s="240" customFormat="1" ht="17.100000000000001" customHeight="1">
      <c r="A55" s="74"/>
      <c r="B55" s="74"/>
      <c r="C55" s="202" t="s">
        <v>23</v>
      </c>
      <c r="D55" s="74" t="s">
        <v>24</v>
      </c>
      <c r="E55" s="147"/>
      <c r="F55" s="74"/>
      <c r="G55" s="74"/>
      <c r="H55" s="202" t="s">
        <v>23</v>
      </c>
      <c r="I55" s="74" t="s">
        <v>24</v>
      </c>
      <c r="J55" s="147"/>
      <c r="R55" s="147"/>
      <c r="Z55" s="147"/>
      <c r="AH55" s="147"/>
    </row>
    <row r="56" spans="1:34" ht="17.100000000000001" customHeight="1">
      <c r="A56" s="180" t="s">
        <v>386</v>
      </c>
      <c r="C56" s="204">
        <v>67</v>
      </c>
      <c r="D56" s="190">
        <f>C56/115*100</f>
        <v>58.260869565217391</v>
      </c>
      <c r="F56" s="180" t="s">
        <v>386</v>
      </c>
      <c r="H56" s="241">
        <v>58</v>
      </c>
      <c r="I56" s="190">
        <f>H56/115*100</f>
        <v>50.434782608695649</v>
      </c>
    </row>
    <row r="57" spans="1:34" ht="17.100000000000001" customHeight="1">
      <c r="A57" s="180" t="s">
        <v>387</v>
      </c>
      <c r="C57" s="204">
        <v>32</v>
      </c>
      <c r="D57" s="190">
        <f t="shared" ref="D57:D59" si="10">C57/115*100</f>
        <v>27.826086956521738</v>
      </c>
      <c r="F57" s="180" t="s">
        <v>387</v>
      </c>
      <c r="H57" s="204">
        <v>40</v>
      </c>
      <c r="I57" s="190">
        <f t="shared" ref="I57:I59" si="11">H57/115*100</f>
        <v>34.782608695652172</v>
      </c>
    </row>
    <row r="58" spans="1:34" ht="17.100000000000001" customHeight="1">
      <c r="A58" s="180" t="s">
        <v>103</v>
      </c>
      <c r="C58" s="204">
        <v>6</v>
      </c>
      <c r="D58" s="190">
        <f t="shared" si="10"/>
        <v>5.2173913043478262</v>
      </c>
      <c r="F58" s="180" t="s">
        <v>103</v>
      </c>
      <c r="H58" s="204">
        <v>9</v>
      </c>
      <c r="I58" s="190">
        <f t="shared" si="11"/>
        <v>7.8260869565217401</v>
      </c>
    </row>
    <row r="59" spans="1:34" ht="17.100000000000001" customHeight="1">
      <c r="A59" s="180" t="s">
        <v>22</v>
      </c>
      <c r="C59" s="204">
        <v>10</v>
      </c>
      <c r="D59" s="190">
        <f t="shared" si="10"/>
        <v>8.695652173913043</v>
      </c>
      <c r="F59" s="180" t="s">
        <v>22</v>
      </c>
      <c r="H59" s="204">
        <v>8</v>
      </c>
      <c r="I59" s="190">
        <f t="shared" si="11"/>
        <v>6.9565217391304346</v>
      </c>
    </row>
    <row r="60" spans="1:34" ht="17.100000000000001" customHeight="1">
      <c r="A60" s="196" t="s">
        <v>2</v>
      </c>
      <c r="B60" s="196"/>
      <c r="C60" s="206">
        <v>115</v>
      </c>
      <c r="D60" s="200">
        <v>100</v>
      </c>
      <c r="F60" s="196" t="s">
        <v>2</v>
      </c>
      <c r="G60" s="196"/>
      <c r="H60" s="206">
        <v>115</v>
      </c>
      <c r="I60" s="200">
        <v>100</v>
      </c>
    </row>
    <row r="61" spans="1:34" ht="17.100000000000001" customHeight="1"/>
    <row r="62" spans="1:34" ht="17.100000000000001" customHeight="1"/>
    <row r="63" spans="1:34" ht="17.100000000000001" customHeight="1">
      <c r="A63" s="180" t="s">
        <v>398</v>
      </c>
      <c r="F63" s="260" t="s">
        <v>381</v>
      </c>
      <c r="G63" s="260"/>
      <c r="H63" s="260"/>
      <c r="I63" s="260"/>
    </row>
    <row r="64" spans="1:34" ht="17.100000000000001" customHeight="1">
      <c r="F64" s="261"/>
      <c r="G64" s="261"/>
      <c r="H64" s="261"/>
      <c r="I64" s="261"/>
    </row>
    <row r="65" spans="1:9" ht="17.100000000000001" customHeight="1">
      <c r="A65" s="74"/>
      <c r="B65" s="74"/>
      <c r="C65" s="202" t="s">
        <v>23</v>
      </c>
      <c r="D65" s="74" t="s">
        <v>24</v>
      </c>
      <c r="E65" s="147"/>
      <c r="F65" s="74"/>
      <c r="G65" s="74"/>
      <c r="H65" s="202" t="s">
        <v>23</v>
      </c>
      <c r="I65" s="74" t="s">
        <v>24</v>
      </c>
    </row>
    <row r="66" spans="1:9" ht="17.100000000000001" customHeight="1">
      <c r="A66" s="180" t="s">
        <v>386</v>
      </c>
      <c r="C66" s="204">
        <v>68</v>
      </c>
      <c r="D66" s="190">
        <f>C66/115*100</f>
        <v>59.130434782608695</v>
      </c>
      <c r="F66" s="180" t="s">
        <v>386</v>
      </c>
      <c r="H66" s="204">
        <v>78</v>
      </c>
      <c r="I66" s="190">
        <f>H66/115*100</f>
        <v>67.826086956521735</v>
      </c>
    </row>
    <row r="67" spans="1:9" ht="17.100000000000001" customHeight="1">
      <c r="A67" s="180" t="s">
        <v>387</v>
      </c>
      <c r="C67" s="204">
        <v>29</v>
      </c>
      <c r="D67" s="190">
        <f t="shared" ref="D67:D69" si="12">C67/115*100</f>
        <v>25.217391304347824</v>
      </c>
      <c r="F67" s="180" t="s">
        <v>387</v>
      </c>
      <c r="H67" s="204">
        <v>24</v>
      </c>
      <c r="I67" s="190">
        <f t="shared" ref="I67:I69" si="13">H67/115*100</f>
        <v>20.869565217391305</v>
      </c>
    </row>
    <row r="68" spans="1:9" ht="17.100000000000001" customHeight="1">
      <c r="A68" s="180" t="s">
        <v>103</v>
      </c>
      <c r="C68" s="204">
        <v>9</v>
      </c>
      <c r="D68" s="190">
        <f t="shared" si="12"/>
        <v>7.8260869565217401</v>
      </c>
      <c r="F68" s="180" t="s">
        <v>103</v>
      </c>
      <c r="H68" s="204">
        <v>7</v>
      </c>
      <c r="I68" s="190">
        <f t="shared" si="13"/>
        <v>6.0869565217391308</v>
      </c>
    </row>
    <row r="69" spans="1:9" ht="17.100000000000001" customHeight="1">
      <c r="A69" s="180" t="s">
        <v>22</v>
      </c>
      <c r="C69" s="204">
        <v>9</v>
      </c>
      <c r="D69" s="190">
        <f t="shared" si="12"/>
        <v>7.8260869565217401</v>
      </c>
      <c r="F69" s="180" t="s">
        <v>22</v>
      </c>
      <c r="H69" s="204">
        <v>6</v>
      </c>
      <c r="I69" s="190">
        <f t="shared" si="13"/>
        <v>5.2173913043478262</v>
      </c>
    </row>
    <row r="70" spans="1:9" ht="17.100000000000001" customHeight="1">
      <c r="A70" s="196" t="s">
        <v>2</v>
      </c>
      <c r="B70" s="196"/>
      <c r="C70" s="206">
        <v>115</v>
      </c>
      <c r="D70" s="200">
        <v>100</v>
      </c>
      <c r="F70" s="196" t="s">
        <v>2</v>
      </c>
      <c r="G70" s="196"/>
      <c r="H70" s="206">
        <v>115</v>
      </c>
      <c r="I70" s="200">
        <v>100</v>
      </c>
    </row>
    <row r="71" spans="1:9" ht="17.100000000000001" customHeight="1"/>
    <row r="72" spans="1:9" ht="17.100000000000001" customHeight="1"/>
    <row r="73" spans="1:9" ht="17.100000000000001" customHeight="1">
      <c r="A73" s="180" t="s">
        <v>131</v>
      </c>
      <c r="F73" s="180" t="s">
        <v>133</v>
      </c>
    </row>
    <row r="74" spans="1:9" ht="17.100000000000001" customHeight="1"/>
    <row r="75" spans="1:9" ht="17.100000000000001" customHeight="1">
      <c r="A75" s="74"/>
      <c r="B75" s="74"/>
      <c r="C75" s="202" t="s">
        <v>23</v>
      </c>
      <c r="D75" s="74" t="s">
        <v>24</v>
      </c>
      <c r="E75" s="147"/>
      <c r="F75" s="74"/>
      <c r="G75" s="74"/>
      <c r="H75" s="202" t="s">
        <v>23</v>
      </c>
      <c r="I75" s="74" t="s">
        <v>24</v>
      </c>
    </row>
    <row r="76" spans="1:9" ht="17.100000000000001" customHeight="1">
      <c r="A76" s="180" t="s">
        <v>386</v>
      </c>
      <c r="C76" s="204">
        <v>28</v>
      </c>
      <c r="D76" s="190">
        <f>C76/115*100</f>
        <v>24.347826086956523</v>
      </c>
      <c r="F76" s="180" t="s">
        <v>386</v>
      </c>
      <c r="H76" s="204">
        <v>77</v>
      </c>
      <c r="I76" s="190">
        <f>H76/115*100</f>
        <v>66.956521739130437</v>
      </c>
    </row>
    <row r="77" spans="1:9" ht="17.100000000000001" customHeight="1">
      <c r="A77" s="180" t="s">
        <v>387</v>
      </c>
      <c r="C77" s="204">
        <v>61</v>
      </c>
      <c r="D77" s="190">
        <f t="shared" ref="D77:D79" si="14">C77/115*100</f>
        <v>53.04347826086957</v>
      </c>
      <c r="F77" s="180" t="s">
        <v>387</v>
      </c>
      <c r="H77" s="204">
        <v>22</v>
      </c>
      <c r="I77" s="190">
        <f t="shared" ref="I77:I79" si="15">H77/115*100</f>
        <v>19.130434782608695</v>
      </c>
    </row>
    <row r="78" spans="1:9" ht="17.100000000000001" customHeight="1">
      <c r="A78" s="180" t="s">
        <v>103</v>
      </c>
      <c r="C78" s="204">
        <v>17</v>
      </c>
      <c r="D78" s="190">
        <f t="shared" si="14"/>
        <v>14.782608695652174</v>
      </c>
      <c r="F78" s="180" t="s">
        <v>103</v>
      </c>
      <c r="H78" s="204">
        <v>7</v>
      </c>
      <c r="I78" s="190">
        <f t="shared" si="15"/>
        <v>6.0869565217391308</v>
      </c>
    </row>
    <row r="79" spans="1:9" ht="17.100000000000001" customHeight="1">
      <c r="A79" s="180" t="s">
        <v>22</v>
      </c>
      <c r="C79" s="204">
        <v>9</v>
      </c>
      <c r="D79" s="190">
        <f t="shared" si="14"/>
        <v>7.8260869565217401</v>
      </c>
      <c r="F79" s="180" t="s">
        <v>22</v>
      </c>
      <c r="H79" s="204">
        <v>9</v>
      </c>
      <c r="I79" s="190">
        <f t="shared" si="15"/>
        <v>7.8260869565217401</v>
      </c>
    </row>
    <row r="80" spans="1:9" ht="17.100000000000001" customHeight="1">
      <c r="A80" s="196" t="s">
        <v>2</v>
      </c>
      <c r="B80" s="196"/>
      <c r="C80" s="206">
        <v>115</v>
      </c>
      <c r="D80" s="200">
        <v>100</v>
      </c>
      <c r="F80" s="196" t="s">
        <v>2</v>
      </c>
      <c r="G80" s="196"/>
      <c r="H80" s="206">
        <v>115</v>
      </c>
      <c r="I80" s="200">
        <v>100</v>
      </c>
    </row>
    <row r="81" spans="1:10" ht="17.100000000000001" customHeight="1"/>
    <row r="82" spans="1:10" ht="17.100000000000001" customHeight="1"/>
    <row r="83" spans="1:10" ht="17.100000000000001" customHeight="1">
      <c r="A83" s="180" t="s">
        <v>134</v>
      </c>
      <c r="F83" s="180" t="s">
        <v>135</v>
      </c>
    </row>
    <row r="84" spans="1:10" ht="17.100000000000001" customHeight="1"/>
    <row r="85" spans="1:10" ht="17.100000000000001" customHeight="1">
      <c r="A85" s="74"/>
      <c r="B85" s="74"/>
      <c r="C85" s="202" t="s">
        <v>23</v>
      </c>
      <c r="D85" s="74" t="s">
        <v>24</v>
      </c>
      <c r="E85" s="147"/>
      <c r="F85" s="74"/>
      <c r="G85" s="74"/>
      <c r="H85" s="202" t="s">
        <v>23</v>
      </c>
      <c r="I85" s="74" t="s">
        <v>24</v>
      </c>
    </row>
    <row r="86" spans="1:10" ht="17.100000000000001" customHeight="1">
      <c r="A86" s="180" t="s">
        <v>386</v>
      </c>
      <c r="C86" s="204">
        <v>63</v>
      </c>
      <c r="D86" s="190">
        <f>C86/115*100</f>
        <v>54.782608695652172</v>
      </c>
      <c r="F86" s="180" t="s">
        <v>386</v>
      </c>
      <c r="H86" s="204">
        <v>64</v>
      </c>
      <c r="I86" s="190">
        <f>H86/115*100</f>
        <v>55.652173913043477</v>
      </c>
    </row>
    <row r="87" spans="1:10" ht="17.100000000000001" customHeight="1">
      <c r="A87" s="180" t="s">
        <v>387</v>
      </c>
      <c r="C87" s="204">
        <v>27</v>
      </c>
      <c r="D87" s="190">
        <f t="shared" ref="D87:D89" si="16">C87/115*100</f>
        <v>23.478260869565219</v>
      </c>
      <c r="F87" s="180" t="s">
        <v>387</v>
      </c>
      <c r="H87" s="204">
        <v>31</v>
      </c>
      <c r="I87" s="190">
        <f t="shared" ref="I87:I89" si="17">H87/115*100</f>
        <v>26.956521739130434</v>
      </c>
    </row>
    <row r="88" spans="1:10" ht="17.100000000000001" customHeight="1">
      <c r="A88" s="180" t="s">
        <v>103</v>
      </c>
      <c r="C88" s="204">
        <v>14</v>
      </c>
      <c r="D88" s="190">
        <f t="shared" si="16"/>
        <v>12.173913043478262</v>
      </c>
      <c r="F88" s="180" t="s">
        <v>103</v>
      </c>
      <c r="H88" s="204">
        <v>11</v>
      </c>
      <c r="I88" s="190">
        <f t="shared" si="17"/>
        <v>9.5652173913043477</v>
      </c>
    </row>
    <row r="89" spans="1:10" ht="17.100000000000001" customHeight="1">
      <c r="A89" s="180" t="s">
        <v>22</v>
      </c>
      <c r="C89" s="204">
        <v>11</v>
      </c>
      <c r="D89" s="190">
        <f t="shared" si="16"/>
        <v>9.5652173913043477</v>
      </c>
      <c r="F89" s="180" t="s">
        <v>22</v>
      </c>
      <c r="H89" s="242">
        <v>10</v>
      </c>
      <c r="I89" s="190">
        <f t="shared" si="17"/>
        <v>8.695652173913043</v>
      </c>
    </row>
    <row r="90" spans="1:10" ht="17.100000000000001" customHeight="1">
      <c r="A90" s="196" t="s">
        <v>2</v>
      </c>
      <c r="B90" s="196"/>
      <c r="C90" s="206">
        <v>115</v>
      </c>
      <c r="D90" s="200">
        <v>100</v>
      </c>
      <c r="F90" s="196" t="s">
        <v>2</v>
      </c>
      <c r="G90" s="196"/>
      <c r="H90" s="206">
        <v>115</v>
      </c>
      <c r="I90" s="200">
        <v>100</v>
      </c>
    </row>
    <row r="91" spans="1:10" ht="17.100000000000001" customHeight="1"/>
    <row r="92" spans="1:10" ht="17.100000000000001" customHeight="1"/>
    <row r="93" spans="1:10" ht="17.100000000000001" customHeight="1">
      <c r="A93" s="180" t="s">
        <v>136</v>
      </c>
      <c r="F93" s="260" t="s">
        <v>137</v>
      </c>
      <c r="G93" s="260"/>
      <c r="H93" s="260"/>
      <c r="I93" s="260"/>
      <c r="J93" s="181"/>
    </row>
    <row r="94" spans="1:10" ht="17.100000000000001" customHeight="1">
      <c r="F94" s="261"/>
      <c r="G94" s="261"/>
      <c r="H94" s="261"/>
      <c r="I94" s="261"/>
      <c r="J94" s="181"/>
    </row>
    <row r="95" spans="1:10" ht="17.100000000000001" customHeight="1">
      <c r="A95" s="74"/>
      <c r="B95" s="74"/>
      <c r="C95" s="202" t="s">
        <v>23</v>
      </c>
      <c r="D95" s="74" t="s">
        <v>24</v>
      </c>
      <c r="E95" s="147"/>
      <c r="F95" s="74"/>
      <c r="G95" s="74"/>
      <c r="H95" s="202" t="s">
        <v>23</v>
      </c>
      <c r="I95" s="74" t="s">
        <v>24</v>
      </c>
      <c r="J95" s="240"/>
    </row>
    <row r="96" spans="1:10" ht="17.100000000000001" customHeight="1">
      <c r="A96" s="180" t="s">
        <v>386</v>
      </c>
      <c r="C96" s="204">
        <v>21</v>
      </c>
      <c r="D96" s="190">
        <f>C96/115*100</f>
        <v>18.260869565217391</v>
      </c>
      <c r="F96" s="180" t="s">
        <v>386</v>
      </c>
      <c r="H96" s="204">
        <v>60</v>
      </c>
      <c r="I96" s="190">
        <f>H96/115*100</f>
        <v>52.173913043478258</v>
      </c>
      <c r="J96" s="181"/>
    </row>
    <row r="97" spans="1:10" ht="17.100000000000001" customHeight="1">
      <c r="A97" s="180" t="s">
        <v>387</v>
      </c>
      <c r="C97" s="204">
        <v>66</v>
      </c>
      <c r="D97" s="190">
        <f t="shared" ref="D97:D99" si="18">C97/115*100</f>
        <v>57.391304347826086</v>
      </c>
      <c r="F97" s="180" t="s">
        <v>387</v>
      </c>
      <c r="H97" s="204">
        <v>31</v>
      </c>
      <c r="I97" s="190">
        <f t="shared" ref="I97:I99" si="19">H97/115*100</f>
        <v>26.956521739130434</v>
      </c>
      <c r="J97" s="181"/>
    </row>
    <row r="98" spans="1:10" ht="17.100000000000001" customHeight="1">
      <c r="A98" s="180" t="s">
        <v>103</v>
      </c>
      <c r="C98" s="204">
        <v>17</v>
      </c>
      <c r="D98" s="190">
        <f t="shared" si="18"/>
        <v>14.782608695652174</v>
      </c>
      <c r="F98" s="180" t="s">
        <v>103</v>
      </c>
      <c r="H98" s="204">
        <v>13</v>
      </c>
      <c r="I98" s="190">
        <f t="shared" si="19"/>
        <v>11.304347826086957</v>
      </c>
      <c r="J98" s="181"/>
    </row>
    <row r="99" spans="1:10" ht="17.100000000000001" customHeight="1">
      <c r="A99" s="180" t="s">
        <v>22</v>
      </c>
      <c r="C99" s="204">
        <v>11</v>
      </c>
      <c r="D99" s="190">
        <f t="shared" si="18"/>
        <v>9.5652173913043477</v>
      </c>
      <c r="F99" s="180" t="s">
        <v>22</v>
      </c>
      <c r="H99" s="242">
        <v>11</v>
      </c>
      <c r="I99" s="190">
        <f t="shared" si="19"/>
        <v>9.5652173913043477</v>
      </c>
      <c r="J99" s="181"/>
    </row>
    <row r="100" spans="1:10" ht="17.100000000000001" customHeight="1">
      <c r="A100" s="196" t="s">
        <v>2</v>
      </c>
      <c r="B100" s="196"/>
      <c r="C100" s="206">
        <v>115</v>
      </c>
      <c r="D100" s="200">
        <v>100</v>
      </c>
      <c r="F100" s="196" t="s">
        <v>2</v>
      </c>
      <c r="G100" s="196"/>
      <c r="H100" s="206">
        <v>115</v>
      </c>
      <c r="I100" s="200">
        <v>100</v>
      </c>
      <c r="J100" s="181"/>
    </row>
    <row r="101" spans="1:10" ht="17.100000000000001" customHeight="1">
      <c r="J101" s="181"/>
    </row>
    <row r="102" spans="1:10" ht="17.100000000000001" customHeight="1"/>
    <row r="103" spans="1:10" ht="17.100000000000001" customHeight="1">
      <c r="A103" s="260" t="s">
        <v>138</v>
      </c>
      <c r="B103" s="260"/>
      <c r="C103" s="260"/>
      <c r="D103" s="260"/>
      <c r="F103" s="180" t="s">
        <v>130</v>
      </c>
    </row>
    <row r="104" spans="1:10" ht="17.100000000000001" customHeight="1">
      <c r="A104" s="261"/>
      <c r="B104" s="261"/>
      <c r="C104" s="261"/>
      <c r="D104" s="261"/>
    </row>
    <row r="105" spans="1:10" ht="17.100000000000001" customHeight="1">
      <c r="A105" s="74"/>
      <c r="B105" s="74"/>
      <c r="C105" s="202" t="s">
        <v>23</v>
      </c>
      <c r="D105" s="74" t="s">
        <v>24</v>
      </c>
      <c r="E105" s="147"/>
      <c r="F105" s="74"/>
      <c r="G105" s="74"/>
      <c r="H105" s="202" t="s">
        <v>23</v>
      </c>
      <c r="I105" s="74" t="s">
        <v>24</v>
      </c>
    </row>
    <row r="106" spans="1:10" ht="17.100000000000001" customHeight="1">
      <c r="A106" s="180" t="s">
        <v>386</v>
      </c>
      <c r="C106" s="204">
        <v>36</v>
      </c>
      <c r="D106" s="190">
        <f>C106/115*100</f>
        <v>31.304347826086961</v>
      </c>
      <c r="F106" s="180" t="s">
        <v>386</v>
      </c>
      <c r="H106" s="204">
        <v>11</v>
      </c>
      <c r="I106" s="190">
        <f>H106/115*100</f>
        <v>9.5652173913043477</v>
      </c>
    </row>
    <row r="107" spans="1:10" ht="17.100000000000001" customHeight="1">
      <c r="A107" s="180" t="s">
        <v>387</v>
      </c>
      <c r="C107" s="204">
        <v>51</v>
      </c>
      <c r="D107" s="190">
        <f t="shared" ref="D107:D109" si="20">C107/115*100</f>
        <v>44.347826086956523</v>
      </c>
      <c r="F107" s="180" t="s">
        <v>387</v>
      </c>
      <c r="H107" s="204">
        <v>84</v>
      </c>
      <c r="I107" s="190">
        <f t="shared" ref="I107:I109" si="21">H107/115*100</f>
        <v>73.043478260869563</v>
      </c>
    </row>
    <row r="108" spans="1:10" ht="17.100000000000001" customHeight="1">
      <c r="A108" s="180" t="s">
        <v>103</v>
      </c>
      <c r="C108" s="204">
        <v>18</v>
      </c>
      <c r="D108" s="190">
        <f t="shared" si="20"/>
        <v>15.65217391304348</v>
      </c>
      <c r="F108" s="180" t="s">
        <v>103</v>
      </c>
      <c r="H108" s="204">
        <v>10</v>
      </c>
      <c r="I108" s="190">
        <f t="shared" si="21"/>
        <v>8.695652173913043</v>
      </c>
    </row>
    <row r="109" spans="1:10" ht="17.100000000000001" customHeight="1">
      <c r="A109" s="180" t="s">
        <v>22</v>
      </c>
      <c r="C109" s="204">
        <v>10</v>
      </c>
      <c r="D109" s="190">
        <f t="shared" si="20"/>
        <v>8.695652173913043</v>
      </c>
      <c r="F109" s="180" t="s">
        <v>22</v>
      </c>
      <c r="H109" s="204">
        <v>10</v>
      </c>
      <c r="I109" s="190">
        <f t="shared" si="21"/>
        <v>8.695652173913043</v>
      </c>
    </row>
    <row r="110" spans="1:10" ht="17.100000000000001" customHeight="1">
      <c r="A110" s="196" t="s">
        <v>2</v>
      </c>
      <c r="B110" s="196"/>
      <c r="C110" s="206">
        <v>115</v>
      </c>
      <c r="D110" s="200">
        <v>100</v>
      </c>
      <c r="F110" s="196" t="s">
        <v>2</v>
      </c>
      <c r="G110" s="196"/>
      <c r="H110" s="206">
        <v>115</v>
      </c>
      <c r="I110" s="200">
        <v>100</v>
      </c>
    </row>
    <row r="111" spans="1:10" ht="17.100000000000001" customHeight="1"/>
    <row r="112" spans="1:10" ht="17.100000000000001" customHeight="1"/>
    <row r="113" spans="1:38" ht="17.100000000000001" customHeight="1">
      <c r="A113" s="180" t="s">
        <v>132</v>
      </c>
      <c r="F113" s="180" t="s">
        <v>17</v>
      </c>
    </row>
    <row r="114" spans="1:38" ht="17.100000000000001" customHeight="1"/>
    <row r="115" spans="1:38" ht="17.100000000000001" customHeight="1">
      <c r="A115" s="74"/>
      <c r="B115" s="74"/>
      <c r="C115" s="202" t="s">
        <v>23</v>
      </c>
      <c r="D115" s="74" t="s">
        <v>24</v>
      </c>
      <c r="E115" s="147"/>
      <c r="F115" s="74"/>
      <c r="G115" s="74"/>
      <c r="H115" s="202" t="s">
        <v>23</v>
      </c>
      <c r="I115" s="74" t="s">
        <v>24</v>
      </c>
      <c r="S115" s="243"/>
    </row>
    <row r="116" spans="1:38" ht="17.100000000000001" customHeight="1">
      <c r="A116" s="180" t="s">
        <v>386</v>
      </c>
      <c r="C116" s="204">
        <v>30</v>
      </c>
      <c r="D116" s="190">
        <f>C116/115*100</f>
        <v>26.086956521739129</v>
      </c>
      <c r="F116" s="180" t="s">
        <v>386</v>
      </c>
      <c r="H116" s="204">
        <v>2</v>
      </c>
      <c r="I116" s="190">
        <f>H116/115*100</f>
        <v>1.7391304347826086</v>
      </c>
      <c r="S116" s="243"/>
    </row>
    <row r="117" spans="1:38" s="240" customFormat="1" ht="17.100000000000001" customHeight="1">
      <c r="A117" s="180" t="s">
        <v>387</v>
      </c>
      <c r="B117" s="180"/>
      <c r="C117" s="204">
        <v>63</v>
      </c>
      <c r="D117" s="190">
        <f t="shared" ref="D117:D119" si="22">C117/115*100</f>
        <v>54.782608695652172</v>
      </c>
      <c r="E117" s="2"/>
      <c r="F117" s="180" t="s">
        <v>387</v>
      </c>
      <c r="G117" s="180"/>
      <c r="H117" s="204">
        <v>18</v>
      </c>
      <c r="I117" s="190">
        <f t="shared" ref="I117:I119" si="23">H117/115*100</f>
        <v>15.65217391304348</v>
      </c>
      <c r="J117" s="147"/>
      <c r="R117" s="147"/>
      <c r="S117" s="244"/>
      <c r="V117" s="147"/>
      <c r="Z117" s="147"/>
      <c r="AD117" s="147"/>
      <c r="AH117" s="147"/>
      <c r="AL117" s="147"/>
    </row>
    <row r="118" spans="1:38" ht="17.100000000000001" customHeight="1">
      <c r="A118" s="180" t="s">
        <v>103</v>
      </c>
      <c r="C118" s="204">
        <v>11</v>
      </c>
      <c r="D118" s="190">
        <f t="shared" si="22"/>
        <v>9.5652173913043477</v>
      </c>
      <c r="F118" s="180" t="s">
        <v>103</v>
      </c>
      <c r="H118" s="204">
        <v>9</v>
      </c>
      <c r="I118" s="190">
        <f t="shared" si="23"/>
        <v>7.8260869565217401</v>
      </c>
      <c r="S118" s="243"/>
    </row>
    <row r="119" spans="1:38" ht="17.100000000000001" customHeight="1">
      <c r="A119" s="180" t="s">
        <v>22</v>
      </c>
      <c r="C119" s="204">
        <v>11</v>
      </c>
      <c r="D119" s="190">
        <f t="shared" si="22"/>
        <v>9.5652173913043477</v>
      </c>
      <c r="F119" s="180" t="s">
        <v>22</v>
      </c>
      <c r="H119" s="204">
        <v>86</v>
      </c>
      <c r="I119" s="190">
        <f t="shared" si="23"/>
        <v>74.782608695652172</v>
      </c>
      <c r="S119" s="243"/>
    </row>
    <row r="120" spans="1:38" ht="17.100000000000001" customHeight="1">
      <c r="A120" s="196" t="s">
        <v>2</v>
      </c>
      <c r="B120" s="196"/>
      <c r="C120" s="206">
        <v>115</v>
      </c>
      <c r="D120" s="200">
        <v>100</v>
      </c>
      <c r="F120" s="196" t="s">
        <v>2</v>
      </c>
      <c r="G120" s="196"/>
      <c r="H120" s="206">
        <v>115</v>
      </c>
      <c r="I120" s="200">
        <v>100</v>
      </c>
      <c r="S120" s="243"/>
    </row>
    <row r="121" spans="1:38" ht="17.100000000000001" customHeight="1">
      <c r="S121" s="243"/>
    </row>
    <row r="122" spans="1:38" ht="17.100000000000001" customHeight="1">
      <c r="F122" s="180" t="s">
        <v>376</v>
      </c>
      <c r="S122" s="243"/>
    </row>
    <row r="123" spans="1:38" ht="17.100000000000001" customHeight="1">
      <c r="F123" s="196"/>
      <c r="G123" s="196"/>
      <c r="H123" s="235" t="s">
        <v>23</v>
      </c>
      <c r="S123" s="243"/>
    </row>
    <row r="124" spans="1:38" ht="17.100000000000001" customHeight="1">
      <c r="F124" s="180" t="s">
        <v>521</v>
      </c>
      <c r="H124" s="193">
        <v>1</v>
      </c>
      <c r="S124" s="243"/>
    </row>
    <row r="125" spans="1:38" ht="17.100000000000001" customHeight="1">
      <c r="F125" s="186" t="s">
        <v>244</v>
      </c>
      <c r="G125" s="186"/>
      <c r="H125" s="245">
        <v>1</v>
      </c>
      <c r="S125" s="243"/>
    </row>
    <row r="126" spans="1:38">
      <c r="Q126" s="190"/>
      <c r="S126" s="243"/>
    </row>
    <row r="127" spans="1:38">
      <c r="Q127" s="190"/>
      <c r="S127" s="243"/>
    </row>
    <row r="128" spans="1:38">
      <c r="Q128" s="190"/>
      <c r="S128" s="243"/>
    </row>
    <row r="129" spans="17:19">
      <c r="Q129" s="190"/>
      <c r="S129" s="243"/>
    </row>
    <row r="130" spans="17:19">
      <c r="Q130" s="190"/>
      <c r="S130" s="243"/>
    </row>
    <row r="131" spans="17:19">
      <c r="Q131" s="190"/>
      <c r="S131" s="243"/>
    </row>
    <row r="132" spans="17:19">
      <c r="Q132" s="190"/>
      <c r="S132" s="243"/>
    </row>
    <row r="133" spans="17:19">
      <c r="Q133" s="190"/>
    </row>
  </sheetData>
  <mergeCells count="4">
    <mergeCell ref="F43:I44"/>
    <mergeCell ref="F63:I64"/>
    <mergeCell ref="A103:D104"/>
    <mergeCell ref="F93:I94"/>
  </mergeCells>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3　就労・求職・職場環境について&amp;"-,標準"&amp;11
</oddHeader>
    <oddFooter>&amp;C&amp;"HG丸ｺﾞｼｯｸM-PRO,標準"&amp;10&amp;P / &amp;N ページ　(問3-24)</oddFooter>
  </headerFooter>
  <rowBreaks count="2" manualBreakCount="2">
    <brk id="41" max="16383" man="1"/>
    <brk id="81" max="16383" man="1"/>
  </rowBreaks>
</worksheet>
</file>

<file path=xl/worksheets/sheet24.xml><?xml version="1.0" encoding="utf-8"?>
<worksheet xmlns="http://schemas.openxmlformats.org/spreadsheetml/2006/main" xmlns:r="http://schemas.openxmlformats.org/officeDocument/2006/relationships">
  <sheetPr>
    <tabColor rgb="FF00B050"/>
  </sheetPr>
  <dimension ref="A1:J38"/>
  <sheetViews>
    <sheetView zoomScale="80" zoomScaleNormal="80" workbookViewId="0"/>
  </sheetViews>
  <sheetFormatPr defaultRowHeight="13.5"/>
  <cols>
    <col min="1" max="2" width="9" style="35"/>
    <col min="6" max="6" width="9" style="35"/>
    <col min="10" max="10" width="9" style="35"/>
  </cols>
  <sheetData>
    <row r="1" spans="1:4" ht="17.25">
      <c r="A1" s="45" t="s">
        <v>730</v>
      </c>
      <c r="B1" s="45"/>
    </row>
    <row r="2" spans="1:4" ht="18" customHeight="1"/>
    <row r="3" spans="1:4" ht="18" customHeight="1">
      <c r="A3" s="35" t="s">
        <v>580</v>
      </c>
    </row>
    <row r="4" spans="1:4" ht="18" customHeight="1"/>
    <row r="5" spans="1:4" s="46" customFormat="1" ht="18" customHeight="1">
      <c r="A5" s="36"/>
      <c r="B5" s="36"/>
      <c r="C5" s="42" t="s">
        <v>23</v>
      </c>
      <c r="D5" s="36" t="s">
        <v>24</v>
      </c>
    </row>
    <row r="6" spans="1:4" ht="18" customHeight="1">
      <c r="A6" s="35" t="s">
        <v>636</v>
      </c>
      <c r="C6" s="68">
        <v>14</v>
      </c>
      <c r="D6" s="4">
        <f>C6/115*100</f>
        <v>12.173913043478262</v>
      </c>
    </row>
    <row r="7" spans="1:4" ht="18" customHeight="1">
      <c r="A7" s="35" t="s">
        <v>732</v>
      </c>
      <c r="C7" s="68">
        <v>28</v>
      </c>
      <c r="D7" s="4">
        <f t="shared" ref="D7:D12" si="0">C7/115*100</f>
        <v>24.347826086956523</v>
      </c>
    </row>
    <row r="8" spans="1:4" ht="18" customHeight="1">
      <c r="A8" s="35" t="s">
        <v>733</v>
      </c>
      <c r="C8" s="68">
        <v>17</v>
      </c>
      <c r="D8" s="4">
        <f t="shared" si="0"/>
        <v>14.782608695652174</v>
      </c>
    </row>
    <row r="9" spans="1:4" ht="18" customHeight="1">
      <c r="A9" s="35" t="s">
        <v>734</v>
      </c>
      <c r="C9" s="68">
        <v>14</v>
      </c>
      <c r="D9" s="4">
        <f t="shared" si="0"/>
        <v>12.173913043478262</v>
      </c>
    </row>
    <row r="10" spans="1:4" ht="18" customHeight="1">
      <c r="A10" s="35" t="s">
        <v>735</v>
      </c>
      <c r="C10" s="68">
        <v>15</v>
      </c>
      <c r="D10" s="4">
        <f t="shared" si="0"/>
        <v>13.043478260869565</v>
      </c>
    </row>
    <row r="11" spans="1:4" ht="18" customHeight="1">
      <c r="A11" s="35" t="s">
        <v>736</v>
      </c>
      <c r="C11" s="68">
        <v>18</v>
      </c>
      <c r="D11" s="4">
        <f t="shared" si="0"/>
        <v>15.65217391304348</v>
      </c>
    </row>
    <row r="12" spans="1:4" ht="18" customHeight="1">
      <c r="A12" s="35" t="s">
        <v>637</v>
      </c>
      <c r="C12" s="68">
        <v>9</v>
      </c>
      <c r="D12" s="4">
        <f t="shared" si="0"/>
        <v>7.8260869565217401</v>
      </c>
    </row>
    <row r="13" spans="1:4" ht="18" customHeight="1">
      <c r="A13" s="37" t="s">
        <v>2</v>
      </c>
      <c r="B13" s="37"/>
      <c r="C13" s="44">
        <v>115</v>
      </c>
      <c r="D13" s="23">
        <v>100</v>
      </c>
    </row>
    <row r="14" spans="1:4" ht="18" customHeight="1"/>
    <row r="15" spans="1:4" ht="18" customHeight="1">
      <c r="A15" s="37"/>
      <c r="B15" s="37"/>
      <c r="C15" s="39" t="s">
        <v>731</v>
      </c>
    </row>
    <row r="16" spans="1:4" ht="18" customHeight="1">
      <c r="A16" s="35" t="s">
        <v>45</v>
      </c>
      <c r="C16" s="40">
        <v>31.6</v>
      </c>
    </row>
    <row r="17" spans="1:5" ht="18" customHeight="1">
      <c r="A17" s="65" t="s">
        <v>46</v>
      </c>
      <c r="B17" s="65"/>
      <c r="C17" s="57">
        <v>11.3</v>
      </c>
    </row>
    <row r="18" spans="1:5" ht="18" customHeight="1"/>
    <row r="19" spans="1:5" ht="18" customHeight="1"/>
    <row r="20" spans="1:5" ht="18" customHeight="1">
      <c r="A20" s="180" t="s">
        <v>596</v>
      </c>
      <c r="B20" s="180"/>
    </row>
    <row r="21" spans="1:5" ht="18" customHeight="1"/>
    <row r="22" spans="1:5" ht="18" customHeight="1">
      <c r="A22" s="36"/>
      <c r="B22" s="36"/>
      <c r="C22" s="42" t="s">
        <v>23</v>
      </c>
      <c r="D22" s="36" t="s">
        <v>24</v>
      </c>
    </row>
    <row r="23" spans="1:5" ht="18" customHeight="1">
      <c r="A23" s="35" t="s">
        <v>218</v>
      </c>
      <c r="C23" s="67">
        <v>74</v>
      </c>
      <c r="D23" s="4">
        <f>C23/115*100</f>
        <v>64.347826086956516</v>
      </c>
      <c r="E23" s="46"/>
    </row>
    <row r="24" spans="1:5" ht="18" customHeight="1">
      <c r="A24" s="35" t="s">
        <v>219</v>
      </c>
      <c r="C24" s="67">
        <v>41</v>
      </c>
      <c r="D24" s="4">
        <f>C24/115*100</f>
        <v>35.652173913043477</v>
      </c>
    </row>
    <row r="25" spans="1:5" ht="18" customHeight="1">
      <c r="A25" s="37" t="s">
        <v>2</v>
      </c>
      <c r="B25" s="37"/>
      <c r="C25" s="44">
        <v>115</v>
      </c>
      <c r="D25" s="23">
        <v>100</v>
      </c>
    </row>
    <row r="26" spans="1:5" ht="18" customHeight="1"/>
    <row r="27" spans="1:5" ht="18" customHeight="1"/>
    <row r="28" spans="1:5" ht="18" customHeight="1">
      <c r="A28" s="180" t="s">
        <v>597</v>
      </c>
      <c r="B28" s="180"/>
    </row>
    <row r="29" spans="1:5" ht="18" customHeight="1"/>
    <row r="30" spans="1:5" ht="18" customHeight="1">
      <c r="A30" s="36"/>
      <c r="B30" s="36"/>
      <c r="C30" s="42" t="s">
        <v>23</v>
      </c>
      <c r="D30" s="36" t="s">
        <v>24</v>
      </c>
    </row>
    <row r="31" spans="1:5" ht="18" customHeight="1">
      <c r="A31" s="35" t="s">
        <v>220</v>
      </c>
      <c r="C31" s="67">
        <v>95</v>
      </c>
      <c r="D31" s="4">
        <f>C31/115*100</f>
        <v>82.608695652173907</v>
      </c>
    </row>
    <row r="32" spans="1:5" ht="18" customHeight="1">
      <c r="A32" s="35" t="s">
        <v>221</v>
      </c>
      <c r="C32" s="67">
        <v>14</v>
      </c>
      <c r="D32" s="4">
        <f t="shared" ref="D32:D34" si="1">C32/115*100</f>
        <v>12.173913043478262</v>
      </c>
    </row>
    <row r="33" spans="1:4" ht="18" customHeight="1">
      <c r="A33" s="35" t="s">
        <v>222</v>
      </c>
      <c r="C33" s="67">
        <v>6</v>
      </c>
      <c r="D33" s="4">
        <f t="shared" si="1"/>
        <v>5.2173913043478262</v>
      </c>
    </row>
    <row r="34" spans="1:4" ht="18" customHeight="1">
      <c r="A34" s="35" t="s">
        <v>223</v>
      </c>
      <c r="C34" s="43">
        <v>0</v>
      </c>
      <c r="D34" s="4">
        <f t="shared" si="1"/>
        <v>0</v>
      </c>
    </row>
    <row r="35" spans="1:4" ht="18" customHeight="1">
      <c r="A35" s="37" t="s">
        <v>2</v>
      </c>
      <c r="B35" s="37"/>
      <c r="C35" s="44">
        <v>115</v>
      </c>
      <c r="D35" s="23">
        <v>100</v>
      </c>
    </row>
    <row r="36" spans="1:4" ht="18" customHeight="1"/>
    <row r="37" spans="1:4" ht="18" customHeight="1"/>
    <row r="38" spans="1:4" ht="18" customHeight="1"/>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4　本人について&amp;"-,標準"&amp;11
</oddHeader>
    <oddFooter>&amp;C&amp;"HG丸ｺﾞｼｯｸM-PRO,標準"&amp;10&amp;P / &amp;N ページ　(問4-1～3)</oddFooter>
  </headerFooter>
</worksheet>
</file>

<file path=xl/worksheets/sheet25.xml><?xml version="1.0" encoding="utf-8"?>
<worksheet xmlns="http://schemas.openxmlformats.org/spreadsheetml/2006/main" xmlns:r="http://schemas.openxmlformats.org/officeDocument/2006/relationships">
  <sheetPr>
    <tabColor rgb="FF00B050"/>
  </sheetPr>
  <dimension ref="B1:AN78"/>
  <sheetViews>
    <sheetView zoomScale="80" zoomScaleNormal="80" workbookViewId="0"/>
  </sheetViews>
  <sheetFormatPr defaultRowHeight="13.5"/>
  <cols>
    <col min="1" max="1" width="4.625" style="15" customWidth="1"/>
    <col min="2" max="2" width="9" style="123"/>
    <col min="3" max="4" width="6.625" style="15" customWidth="1"/>
    <col min="5" max="5" width="6.625" style="114" customWidth="1"/>
    <col min="6" max="6" width="6.625" style="15" customWidth="1"/>
    <col min="7" max="7" width="6.625" style="114" customWidth="1"/>
    <col min="8" max="8" width="6.625" style="15" customWidth="1"/>
    <col min="9" max="9" width="6.625" style="114" customWidth="1"/>
    <col min="10" max="10" width="6.625" style="15" customWidth="1"/>
    <col min="11" max="11" width="6.625" style="114" customWidth="1"/>
    <col min="12" max="12" width="6.625" style="15" customWidth="1"/>
    <col min="13" max="13" width="9" style="15" customWidth="1"/>
    <col min="14" max="14" width="6.625" style="123" customWidth="1"/>
    <col min="15" max="17" width="6.625" style="15" customWidth="1"/>
    <col min="18" max="18" width="6.625" style="114" customWidth="1"/>
    <col min="19" max="19" width="6.625" style="15" customWidth="1"/>
    <col min="20" max="20" width="6.625" style="114" customWidth="1"/>
    <col min="21" max="21" width="6.625" style="15" customWidth="1"/>
    <col min="22" max="22" width="6.625" style="114" customWidth="1"/>
    <col min="23" max="23" width="6.625" style="15" customWidth="1"/>
    <col min="24" max="24" width="6.625" style="114" customWidth="1"/>
    <col min="25" max="25" width="6.625" style="15" customWidth="1"/>
    <col min="26" max="26" width="6.625" style="114" customWidth="1"/>
    <col min="27" max="27" width="3.625" style="15" customWidth="1"/>
    <col min="28" max="28" width="9" style="114" customWidth="1"/>
    <col min="29" max="29" width="6.625" style="123" customWidth="1"/>
    <col min="30" max="30" width="6.625" style="15" customWidth="1"/>
    <col min="31" max="31" width="6.625" style="114" customWidth="1"/>
    <col min="32" max="32" width="6.625" style="15" customWidth="1"/>
    <col min="33" max="33" width="6.625" style="114" customWidth="1"/>
    <col min="34" max="34" width="6.625" style="15" customWidth="1"/>
    <col min="35" max="35" width="6.625" style="114" customWidth="1"/>
    <col min="36" max="36" width="6.625" style="15" customWidth="1"/>
    <col min="37" max="37" width="6.625" style="114" customWidth="1"/>
    <col min="38" max="38" width="6.625" style="15" customWidth="1"/>
    <col min="39" max="39" width="6.625" style="114" customWidth="1"/>
    <col min="40" max="40" width="6.625" style="15" customWidth="1"/>
    <col min="41" max="41" width="3.625" style="15" customWidth="1"/>
    <col min="42" max="16384" width="9" style="15"/>
  </cols>
  <sheetData>
    <row r="1" spans="2:40" ht="18" customHeight="1">
      <c r="B1" s="123" t="s">
        <v>578</v>
      </c>
    </row>
    <row r="2" spans="2:40" ht="18" customHeight="1"/>
    <row r="3" spans="2:40" ht="18" customHeight="1">
      <c r="B3" s="124" t="s">
        <v>399</v>
      </c>
      <c r="C3" s="116"/>
      <c r="D3" s="116"/>
      <c r="E3" s="117"/>
      <c r="F3" s="116"/>
      <c r="G3" s="117"/>
      <c r="H3" s="116"/>
      <c r="I3" s="117"/>
      <c r="J3" s="116"/>
      <c r="K3" s="117"/>
      <c r="M3" s="123" t="s">
        <v>410</v>
      </c>
      <c r="N3" s="15"/>
      <c r="Q3" s="114"/>
      <c r="R3" s="15"/>
      <c r="S3" s="114"/>
      <c r="T3" s="15"/>
      <c r="U3" s="114"/>
      <c r="V3" s="15"/>
      <c r="W3" s="114"/>
      <c r="X3" s="15"/>
      <c r="Y3" s="114"/>
      <c r="Z3" s="15"/>
      <c r="AB3" s="123" t="s">
        <v>420</v>
      </c>
      <c r="AC3" s="114"/>
      <c r="AM3" s="15"/>
    </row>
    <row r="4" spans="2:40" ht="18" customHeight="1">
      <c r="B4" s="125"/>
      <c r="C4" s="29"/>
      <c r="D4" s="279" t="s">
        <v>406</v>
      </c>
      <c r="E4" s="280"/>
      <c r="F4" s="125" t="s">
        <v>400</v>
      </c>
      <c r="G4" s="126"/>
      <c r="H4" s="127" t="s">
        <v>424</v>
      </c>
      <c r="I4" s="128"/>
      <c r="J4" s="125" t="s">
        <v>17</v>
      </c>
      <c r="K4" s="126"/>
      <c r="M4" s="133"/>
      <c r="N4" s="118"/>
      <c r="O4" s="134" t="s">
        <v>227</v>
      </c>
      <c r="P4" s="135"/>
      <c r="Q4" s="133" t="s">
        <v>400</v>
      </c>
      <c r="R4" s="136"/>
      <c r="S4" s="134" t="s">
        <v>408</v>
      </c>
      <c r="T4" s="135"/>
      <c r="U4" s="133" t="s">
        <v>409</v>
      </c>
      <c r="V4" s="136"/>
      <c r="W4" s="134" t="s">
        <v>424</v>
      </c>
      <c r="X4" s="135"/>
      <c r="Y4" s="133" t="s">
        <v>17</v>
      </c>
      <c r="Z4" s="136"/>
      <c r="AB4" s="133"/>
      <c r="AC4" s="134" t="s">
        <v>421</v>
      </c>
      <c r="AD4" s="135"/>
      <c r="AE4" s="133" t="s">
        <v>422</v>
      </c>
      <c r="AF4" s="136"/>
      <c r="AG4" s="134" t="s">
        <v>579</v>
      </c>
      <c r="AH4" s="135"/>
      <c r="AI4" s="133" t="s">
        <v>503</v>
      </c>
      <c r="AJ4" s="136"/>
      <c r="AK4" s="134" t="s">
        <v>424</v>
      </c>
      <c r="AL4" s="135"/>
      <c r="AM4" s="133" t="s">
        <v>235</v>
      </c>
      <c r="AN4" s="133"/>
    </row>
    <row r="5" spans="2:40" ht="18" customHeight="1">
      <c r="B5" s="125"/>
      <c r="C5" s="29"/>
      <c r="D5" s="279"/>
      <c r="E5" s="280"/>
      <c r="F5" s="125"/>
      <c r="G5" s="126"/>
      <c r="H5" s="127"/>
      <c r="I5" s="128"/>
      <c r="J5" s="125"/>
      <c r="K5" s="126"/>
      <c r="M5" s="125"/>
      <c r="N5" s="29"/>
      <c r="O5" s="127"/>
      <c r="P5" s="128"/>
      <c r="Q5" s="125"/>
      <c r="R5" s="126"/>
      <c r="S5" s="127"/>
      <c r="T5" s="128"/>
      <c r="U5" s="125"/>
      <c r="V5" s="126"/>
      <c r="W5" s="127"/>
      <c r="X5" s="128"/>
      <c r="Y5" s="125"/>
      <c r="Z5" s="126"/>
      <c r="AB5" s="125"/>
      <c r="AC5" s="127"/>
      <c r="AD5" s="128"/>
      <c r="AE5" s="125"/>
      <c r="AF5" s="126"/>
      <c r="AG5" s="127"/>
      <c r="AH5" s="128"/>
      <c r="AI5" s="125"/>
      <c r="AJ5" s="126"/>
      <c r="AK5" s="127"/>
      <c r="AL5" s="128"/>
      <c r="AM5" s="125"/>
      <c r="AN5" s="125"/>
    </row>
    <row r="6" spans="2:40" ht="18" customHeight="1">
      <c r="B6" s="124"/>
      <c r="C6" s="116"/>
      <c r="D6" s="129" t="s">
        <v>23</v>
      </c>
      <c r="E6" s="130" t="s">
        <v>708</v>
      </c>
      <c r="F6" s="131" t="s">
        <v>23</v>
      </c>
      <c r="G6" s="132" t="s">
        <v>708</v>
      </c>
      <c r="H6" s="129" t="s">
        <v>23</v>
      </c>
      <c r="I6" s="130" t="s">
        <v>708</v>
      </c>
      <c r="J6" s="131" t="s">
        <v>23</v>
      </c>
      <c r="K6" s="132" t="s">
        <v>708</v>
      </c>
      <c r="M6" s="124"/>
      <c r="N6" s="116"/>
      <c r="O6" s="129" t="s">
        <v>23</v>
      </c>
      <c r="P6" s="130" t="s">
        <v>708</v>
      </c>
      <c r="Q6" s="131" t="s">
        <v>23</v>
      </c>
      <c r="R6" s="132" t="s">
        <v>708</v>
      </c>
      <c r="S6" s="129" t="s">
        <v>23</v>
      </c>
      <c r="T6" s="130" t="s">
        <v>708</v>
      </c>
      <c r="U6" s="131" t="s">
        <v>23</v>
      </c>
      <c r="V6" s="132" t="s">
        <v>708</v>
      </c>
      <c r="W6" s="129" t="s">
        <v>23</v>
      </c>
      <c r="X6" s="130" t="s">
        <v>708</v>
      </c>
      <c r="Y6" s="131" t="s">
        <v>23</v>
      </c>
      <c r="Z6" s="132" t="s">
        <v>708</v>
      </c>
      <c r="AB6" s="124"/>
      <c r="AC6" s="129" t="s">
        <v>23</v>
      </c>
      <c r="AD6" s="130" t="s">
        <v>708</v>
      </c>
      <c r="AE6" s="131" t="s">
        <v>23</v>
      </c>
      <c r="AF6" s="132" t="s">
        <v>708</v>
      </c>
      <c r="AG6" s="129" t="s">
        <v>23</v>
      </c>
      <c r="AH6" s="130" t="s">
        <v>708</v>
      </c>
      <c r="AI6" s="131" t="s">
        <v>23</v>
      </c>
      <c r="AJ6" s="132" t="s">
        <v>708</v>
      </c>
      <c r="AK6" s="129" t="s">
        <v>23</v>
      </c>
      <c r="AL6" s="130" t="s">
        <v>708</v>
      </c>
      <c r="AM6" s="131" t="s">
        <v>23</v>
      </c>
      <c r="AN6" s="132" t="s">
        <v>708</v>
      </c>
    </row>
    <row r="7" spans="2:40" ht="18" customHeight="1">
      <c r="B7" s="123" t="s">
        <v>401</v>
      </c>
      <c r="D7" s="52">
        <v>1</v>
      </c>
      <c r="E7" s="121">
        <v>0.96153846153846201</v>
      </c>
      <c r="F7" s="15">
        <v>0</v>
      </c>
      <c r="G7" s="114">
        <v>0</v>
      </c>
      <c r="H7" s="179" t="s">
        <v>405</v>
      </c>
      <c r="I7" s="218" t="s">
        <v>405</v>
      </c>
      <c r="J7" s="138" t="s">
        <v>405</v>
      </c>
      <c r="K7" s="138" t="s">
        <v>405</v>
      </c>
      <c r="M7" s="123" t="s">
        <v>401</v>
      </c>
      <c r="N7" s="15"/>
      <c r="O7" s="52">
        <v>0</v>
      </c>
      <c r="P7" s="121">
        <v>0</v>
      </c>
      <c r="Q7" s="15">
        <v>0</v>
      </c>
      <c r="R7" s="114">
        <v>0</v>
      </c>
      <c r="S7" s="52">
        <v>0</v>
      </c>
      <c r="T7" s="121">
        <v>0</v>
      </c>
      <c r="U7" s="105" t="s">
        <v>419</v>
      </c>
      <c r="V7" s="138" t="s">
        <v>405</v>
      </c>
      <c r="W7" s="179" t="s">
        <v>405</v>
      </c>
      <c r="X7" s="218" t="s">
        <v>405</v>
      </c>
      <c r="Y7" s="138" t="s">
        <v>405</v>
      </c>
      <c r="Z7" s="138" t="s">
        <v>405</v>
      </c>
      <c r="AB7" s="133" t="s">
        <v>423</v>
      </c>
      <c r="AC7" s="110">
        <v>16</v>
      </c>
      <c r="AD7" s="120">
        <f>AC7/17*100</f>
        <v>94.117647058823522</v>
      </c>
      <c r="AE7" s="137" t="s">
        <v>419</v>
      </c>
      <c r="AF7" s="119"/>
      <c r="AG7" s="140">
        <v>30</v>
      </c>
      <c r="AH7" s="120">
        <f>AG7/35*100</f>
        <v>85.714285714285708</v>
      </c>
      <c r="AI7" s="137" t="s">
        <v>504</v>
      </c>
      <c r="AJ7" s="119"/>
      <c r="AK7" s="140" t="s">
        <v>504</v>
      </c>
      <c r="AL7" s="120"/>
      <c r="AM7" s="118">
        <v>3</v>
      </c>
      <c r="AN7" s="118">
        <v>50</v>
      </c>
    </row>
    <row r="8" spans="2:40" ht="18" customHeight="1">
      <c r="B8" s="123" t="s">
        <v>402</v>
      </c>
      <c r="D8" s="52">
        <v>83</v>
      </c>
      <c r="E8" s="121">
        <v>82.692307692307693</v>
      </c>
      <c r="F8" s="15">
        <v>15</v>
      </c>
      <c r="G8" s="114">
        <v>100</v>
      </c>
      <c r="H8" s="179" t="s">
        <v>405</v>
      </c>
      <c r="I8" s="218" t="s">
        <v>405</v>
      </c>
      <c r="J8" s="138" t="s">
        <v>405</v>
      </c>
      <c r="K8" s="138" t="s">
        <v>405</v>
      </c>
      <c r="M8" s="123" t="s">
        <v>402</v>
      </c>
      <c r="N8" s="15"/>
      <c r="O8" s="52">
        <v>30</v>
      </c>
      <c r="P8" s="121">
        <f>O8/68*100</f>
        <v>44.117647058823529</v>
      </c>
      <c r="Q8" s="15">
        <v>29</v>
      </c>
      <c r="R8" s="114">
        <v>100</v>
      </c>
      <c r="S8" s="52">
        <v>1</v>
      </c>
      <c r="T8" s="121">
        <v>50</v>
      </c>
      <c r="U8" s="105" t="s">
        <v>419</v>
      </c>
      <c r="V8" s="138" t="s">
        <v>405</v>
      </c>
      <c r="W8" s="179" t="s">
        <v>405</v>
      </c>
      <c r="X8" s="218" t="s">
        <v>405</v>
      </c>
      <c r="Y8" s="138" t="s">
        <v>405</v>
      </c>
      <c r="Z8" s="138" t="s">
        <v>405</v>
      </c>
      <c r="AB8" s="125" t="s">
        <v>424</v>
      </c>
      <c r="AC8" s="52">
        <v>0</v>
      </c>
      <c r="AD8" s="121">
        <f>AC8/17*100</f>
        <v>0</v>
      </c>
      <c r="AE8" s="138" t="s">
        <v>419</v>
      </c>
      <c r="AF8" s="115"/>
      <c r="AG8" s="141">
        <v>1</v>
      </c>
      <c r="AH8" s="121">
        <f>AG8/35*100</f>
        <v>2.8571428571428572</v>
      </c>
      <c r="AI8" s="138" t="s">
        <v>504</v>
      </c>
      <c r="AJ8" s="115"/>
      <c r="AK8" s="141" t="s">
        <v>504</v>
      </c>
      <c r="AL8" s="121"/>
      <c r="AM8" s="29">
        <v>3</v>
      </c>
      <c r="AN8" s="29">
        <v>50</v>
      </c>
    </row>
    <row r="9" spans="2:40" ht="18" customHeight="1">
      <c r="B9" s="123" t="s">
        <v>403</v>
      </c>
      <c r="D9" s="52">
        <v>2</v>
      </c>
      <c r="E9" s="121">
        <v>1.92307692307692</v>
      </c>
      <c r="F9" s="15">
        <v>0</v>
      </c>
      <c r="G9" s="114">
        <v>0</v>
      </c>
      <c r="H9" s="179" t="s">
        <v>405</v>
      </c>
      <c r="I9" s="218" t="s">
        <v>405</v>
      </c>
      <c r="J9" s="138" t="s">
        <v>405</v>
      </c>
      <c r="K9" s="138" t="s">
        <v>405</v>
      </c>
      <c r="M9" s="123" t="s">
        <v>403</v>
      </c>
      <c r="N9" s="15"/>
      <c r="O9" s="52">
        <v>38</v>
      </c>
      <c r="P9" s="121">
        <f>O9/68*100</f>
        <v>55.882352941176471</v>
      </c>
      <c r="Q9" s="15">
        <v>0</v>
      </c>
      <c r="R9" s="114">
        <v>0</v>
      </c>
      <c r="S9" s="52">
        <v>0</v>
      </c>
      <c r="T9" s="121">
        <v>50</v>
      </c>
      <c r="U9" s="105" t="s">
        <v>419</v>
      </c>
      <c r="V9" s="138" t="s">
        <v>405</v>
      </c>
      <c r="W9" s="179" t="s">
        <v>405</v>
      </c>
      <c r="X9" s="218" t="s">
        <v>405</v>
      </c>
      <c r="Y9" s="138" t="s">
        <v>405</v>
      </c>
      <c r="Z9" s="138" t="s">
        <v>405</v>
      </c>
      <c r="AB9" s="124" t="s">
        <v>413</v>
      </c>
      <c r="AC9" s="107">
        <v>1</v>
      </c>
      <c r="AD9" s="122">
        <f>AC9/17*100</f>
        <v>5.8823529411764701</v>
      </c>
      <c r="AE9" s="139" t="s">
        <v>419</v>
      </c>
      <c r="AF9" s="117"/>
      <c r="AG9" s="142">
        <v>4</v>
      </c>
      <c r="AH9" s="122">
        <f>AG9/35*100</f>
        <v>11.428571428571429</v>
      </c>
      <c r="AI9" s="139" t="s">
        <v>504</v>
      </c>
      <c r="AJ9" s="117"/>
      <c r="AK9" s="142" t="s">
        <v>504</v>
      </c>
      <c r="AL9" s="122"/>
      <c r="AM9" s="116">
        <v>0</v>
      </c>
      <c r="AN9" s="116">
        <v>0</v>
      </c>
    </row>
    <row r="10" spans="2:40" ht="18" customHeight="1">
      <c r="B10" s="123" t="s">
        <v>404</v>
      </c>
      <c r="D10" s="52">
        <v>15</v>
      </c>
      <c r="E10" s="121">
        <v>15.384615384615399</v>
      </c>
      <c r="F10" s="105" t="s">
        <v>405</v>
      </c>
      <c r="H10" s="179" t="s">
        <v>405</v>
      </c>
      <c r="I10" s="218" t="s">
        <v>405</v>
      </c>
      <c r="J10" s="138" t="s">
        <v>405</v>
      </c>
      <c r="K10" s="138" t="s">
        <v>405</v>
      </c>
      <c r="M10" s="123" t="s">
        <v>404</v>
      </c>
      <c r="N10" s="15"/>
      <c r="O10" s="52">
        <v>0</v>
      </c>
      <c r="P10" s="121">
        <v>0</v>
      </c>
      <c r="Q10" s="105" t="s">
        <v>405</v>
      </c>
      <c r="R10" s="221" t="s">
        <v>845</v>
      </c>
      <c r="S10" s="52">
        <v>0</v>
      </c>
      <c r="T10" s="121">
        <v>0</v>
      </c>
      <c r="U10" s="105" t="s">
        <v>419</v>
      </c>
      <c r="V10" s="138" t="s">
        <v>405</v>
      </c>
      <c r="W10" s="179" t="s">
        <v>405</v>
      </c>
      <c r="X10" s="218" t="s">
        <v>405</v>
      </c>
      <c r="Y10" s="138" t="s">
        <v>405</v>
      </c>
      <c r="Z10" s="138" t="s">
        <v>405</v>
      </c>
      <c r="AB10" s="123"/>
      <c r="AC10" s="52"/>
      <c r="AD10" s="121"/>
      <c r="AE10" s="15"/>
      <c r="AF10" s="114"/>
      <c r="AG10" s="52"/>
      <c r="AH10" s="121"/>
      <c r="AI10" s="15"/>
      <c r="AJ10" s="114"/>
      <c r="AK10" s="52"/>
      <c r="AL10" s="121"/>
      <c r="AM10" s="15"/>
    </row>
    <row r="11" spans="2:40" ht="18" customHeight="1">
      <c r="B11" s="123" t="s">
        <v>22</v>
      </c>
      <c r="D11" s="52">
        <v>0</v>
      </c>
      <c r="E11" s="121">
        <v>0</v>
      </c>
      <c r="F11" s="15">
        <v>0</v>
      </c>
      <c r="G11" s="114">
        <v>0</v>
      </c>
      <c r="H11" s="179" t="s">
        <v>405</v>
      </c>
      <c r="I11" s="218" t="s">
        <v>405</v>
      </c>
      <c r="J11" s="138" t="s">
        <v>405</v>
      </c>
      <c r="K11" s="138" t="s">
        <v>405</v>
      </c>
      <c r="M11" s="123" t="s">
        <v>22</v>
      </c>
      <c r="N11" s="15"/>
      <c r="O11" s="52">
        <v>0</v>
      </c>
      <c r="P11" s="121">
        <v>0</v>
      </c>
      <c r="Q11" s="15">
        <v>0</v>
      </c>
      <c r="R11" s="114">
        <v>0</v>
      </c>
      <c r="S11" s="52">
        <v>0</v>
      </c>
      <c r="T11" s="121">
        <v>0</v>
      </c>
      <c r="U11" s="105" t="s">
        <v>845</v>
      </c>
      <c r="V11" s="138" t="s">
        <v>405</v>
      </c>
      <c r="W11" s="179" t="s">
        <v>405</v>
      </c>
      <c r="X11" s="218" t="s">
        <v>405</v>
      </c>
      <c r="Y11" s="138" t="s">
        <v>405</v>
      </c>
      <c r="Z11" s="138" t="s">
        <v>405</v>
      </c>
      <c r="AB11" s="133" t="s">
        <v>401</v>
      </c>
      <c r="AC11" s="140" t="s">
        <v>419</v>
      </c>
      <c r="AD11" s="219" t="s">
        <v>405</v>
      </c>
      <c r="AE11" s="118">
        <v>0</v>
      </c>
      <c r="AF11" s="119">
        <f>AE11/11*100</f>
        <v>0</v>
      </c>
      <c r="AG11" s="110">
        <v>5</v>
      </c>
      <c r="AH11" s="120">
        <f>AG11/35*100</f>
        <v>14.285714285714285</v>
      </c>
      <c r="AI11" s="137" t="s">
        <v>504</v>
      </c>
      <c r="AJ11" s="137" t="s">
        <v>405</v>
      </c>
      <c r="AK11" s="140" t="s">
        <v>504</v>
      </c>
      <c r="AL11" s="219" t="s">
        <v>405</v>
      </c>
      <c r="AM11" s="137" t="s">
        <v>504</v>
      </c>
      <c r="AN11" s="137" t="s">
        <v>405</v>
      </c>
    </row>
    <row r="12" spans="2:40" ht="18" customHeight="1">
      <c r="B12" s="213" t="s">
        <v>2</v>
      </c>
      <c r="C12" s="214"/>
      <c r="D12" s="215">
        <f>SUM(D7:D11)</f>
        <v>101</v>
      </c>
      <c r="E12" s="216">
        <v>100.961538461538</v>
      </c>
      <c r="F12" s="214">
        <v>15</v>
      </c>
      <c r="G12" s="217">
        <v>100</v>
      </c>
      <c r="H12" s="215">
        <v>4</v>
      </c>
      <c r="I12" s="216">
        <v>100</v>
      </c>
      <c r="J12" s="214">
        <v>3</v>
      </c>
      <c r="K12" s="217">
        <v>100</v>
      </c>
      <c r="M12" s="213" t="s">
        <v>2</v>
      </c>
      <c r="N12" s="214"/>
      <c r="O12" s="215">
        <v>68</v>
      </c>
      <c r="P12" s="216">
        <v>100</v>
      </c>
      <c r="Q12" s="214">
        <v>29</v>
      </c>
      <c r="R12" s="217">
        <v>100</v>
      </c>
      <c r="S12" s="215">
        <v>1</v>
      </c>
      <c r="T12" s="216">
        <v>100</v>
      </c>
      <c r="U12" s="214">
        <v>2</v>
      </c>
      <c r="V12" s="217">
        <v>100</v>
      </c>
      <c r="W12" s="215">
        <v>3</v>
      </c>
      <c r="X12" s="216">
        <v>100</v>
      </c>
      <c r="Y12" s="214">
        <v>1</v>
      </c>
      <c r="Z12" s="217">
        <v>100</v>
      </c>
      <c r="AB12" s="125" t="s">
        <v>402</v>
      </c>
      <c r="AC12" s="141" t="s">
        <v>419</v>
      </c>
      <c r="AD12" s="218" t="s">
        <v>405</v>
      </c>
      <c r="AE12" s="29">
        <v>0</v>
      </c>
      <c r="AF12" s="115">
        <f>AE12/11*100</f>
        <v>0</v>
      </c>
      <c r="AG12" s="52">
        <v>0</v>
      </c>
      <c r="AH12" s="121">
        <f>AG12/35*100</f>
        <v>0</v>
      </c>
      <c r="AI12" s="138" t="s">
        <v>504</v>
      </c>
      <c r="AJ12" s="138" t="s">
        <v>405</v>
      </c>
      <c r="AK12" s="141" t="s">
        <v>504</v>
      </c>
      <c r="AL12" s="218" t="s">
        <v>405</v>
      </c>
      <c r="AM12" s="138" t="s">
        <v>504</v>
      </c>
      <c r="AN12" s="138" t="s">
        <v>405</v>
      </c>
    </row>
    <row r="13" spans="2:40" ht="18" customHeight="1">
      <c r="M13" s="123"/>
      <c r="N13" s="15"/>
      <c r="O13" s="52"/>
      <c r="P13" s="121"/>
      <c r="S13" s="52"/>
      <c r="T13" s="121"/>
      <c r="W13" s="52"/>
      <c r="X13" s="121"/>
      <c r="AB13" s="125" t="s">
        <v>403</v>
      </c>
      <c r="AC13" s="141" t="s">
        <v>419</v>
      </c>
      <c r="AD13" s="218" t="s">
        <v>405</v>
      </c>
      <c r="AE13" s="29">
        <v>10</v>
      </c>
      <c r="AF13" s="115">
        <f t="shared" ref="AF13:AF15" si="0">AE13/11*100</f>
        <v>90.909090909090907</v>
      </c>
      <c r="AG13" s="52">
        <v>24</v>
      </c>
      <c r="AH13" s="121">
        <f>AG13/35*100</f>
        <v>68.571428571428569</v>
      </c>
      <c r="AI13" s="138" t="s">
        <v>504</v>
      </c>
      <c r="AJ13" s="138" t="s">
        <v>405</v>
      </c>
      <c r="AK13" s="141" t="s">
        <v>504</v>
      </c>
      <c r="AL13" s="218" t="s">
        <v>405</v>
      </c>
      <c r="AM13" s="138" t="s">
        <v>504</v>
      </c>
      <c r="AN13" s="138" t="s">
        <v>405</v>
      </c>
    </row>
    <row r="14" spans="2:40" ht="18" customHeight="1">
      <c r="M14" s="133" t="s">
        <v>411</v>
      </c>
      <c r="N14" s="118"/>
      <c r="O14" s="110">
        <v>43</v>
      </c>
      <c r="P14" s="120">
        <f>O14/$O$12*100</f>
        <v>63.235294117647058</v>
      </c>
      <c r="Q14" s="118">
        <v>14</v>
      </c>
      <c r="R14" s="120">
        <f>Q14/$Q$12*100</f>
        <v>48.275862068965516</v>
      </c>
      <c r="S14" s="110">
        <v>0</v>
      </c>
      <c r="T14" s="120">
        <f>S14/$O$12*100</f>
        <v>0</v>
      </c>
      <c r="U14" s="118">
        <v>2</v>
      </c>
      <c r="V14" s="120">
        <v>100</v>
      </c>
      <c r="W14" s="110">
        <v>0</v>
      </c>
      <c r="X14" s="120">
        <f>W14/$O$12*100</f>
        <v>0</v>
      </c>
      <c r="Y14" s="118">
        <v>1</v>
      </c>
      <c r="Z14" s="119">
        <v>100</v>
      </c>
      <c r="AB14" s="125" t="s">
        <v>413</v>
      </c>
      <c r="AC14" s="141" t="s">
        <v>419</v>
      </c>
      <c r="AD14" s="218" t="s">
        <v>405</v>
      </c>
      <c r="AE14" s="29">
        <v>1</v>
      </c>
      <c r="AF14" s="115">
        <f t="shared" si="0"/>
        <v>9.0909090909090917</v>
      </c>
      <c r="AG14" s="52">
        <v>5</v>
      </c>
      <c r="AH14" s="121">
        <f>AG14/35*100</f>
        <v>14.285714285714285</v>
      </c>
      <c r="AI14" s="138" t="s">
        <v>504</v>
      </c>
      <c r="AJ14" s="138" t="s">
        <v>405</v>
      </c>
      <c r="AK14" s="141" t="s">
        <v>504</v>
      </c>
      <c r="AL14" s="218" t="s">
        <v>405</v>
      </c>
      <c r="AM14" s="138" t="s">
        <v>504</v>
      </c>
      <c r="AN14" s="138" t="s">
        <v>405</v>
      </c>
    </row>
    <row r="15" spans="2:40" ht="18" customHeight="1">
      <c r="B15" s="124" t="s">
        <v>407</v>
      </c>
      <c r="C15" s="116"/>
      <c r="D15" s="116"/>
      <c r="E15" s="117"/>
      <c r="F15" s="116"/>
      <c r="G15" s="117"/>
      <c r="H15" s="116"/>
      <c r="I15" s="117"/>
      <c r="J15" s="116"/>
      <c r="K15" s="117"/>
      <c r="M15" s="125" t="s">
        <v>412</v>
      </c>
      <c r="N15" s="29"/>
      <c r="O15" s="52">
        <v>5</v>
      </c>
      <c r="P15" s="121">
        <f>O15/$O$12*100</f>
        <v>7.3529411764705888</v>
      </c>
      <c r="Q15" s="29">
        <v>0</v>
      </c>
      <c r="R15" s="121">
        <f>Q15/$O$12*100</f>
        <v>0</v>
      </c>
      <c r="S15" s="52">
        <v>0</v>
      </c>
      <c r="T15" s="121">
        <f>S15/$O$12*100</f>
        <v>0</v>
      </c>
      <c r="U15" s="29">
        <v>0</v>
      </c>
      <c r="V15" s="121">
        <f>U15/$O$12*100</f>
        <v>0</v>
      </c>
      <c r="W15" s="52">
        <v>0</v>
      </c>
      <c r="X15" s="121">
        <f>W15/$O$12*100</f>
        <v>0</v>
      </c>
      <c r="Y15" s="29">
        <v>0</v>
      </c>
      <c r="Z15" s="115">
        <f>Y15/$O$12*100</f>
        <v>0</v>
      </c>
      <c r="AB15" s="125" t="s">
        <v>17</v>
      </c>
      <c r="AC15" s="141" t="s">
        <v>419</v>
      </c>
      <c r="AD15" s="218" t="s">
        <v>405</v>
      </c>
      <c r="AE15" s="29">
        <v>0</v>
      </c>
      <c r="AF15" s="115">
        <f t="shared" si="0"/>
        <v>0</v>
      </c>
      <c r="AG15" s="52">
        <v>1</v>
      </c>
      <c r="AH15" s="121">
        <f>AG15/35*100</f>
        <v>2.8571428571428572</v>
      </c>
      <c r="AI15" s="138" t="s">
        <v>504</v>
      </c>
      <c r="AJ15" s="138" t="s">
        <v>405</v>
      </c>
      <c r="AK15" s="141" t="s">
        <v>504</v>
      </c>
      <c r="AL15" s="218" t="s">
        <v>405</v>
      </c>
      <c r="AM15" s="138" t="s">
        <v>504</v>
      </c>
      <c r="AN15" s="138" t="s">
        <v>405</v>
      </c>
    </row>
    <row r="16" spans="2:40" ht="18" customHeight="1">
      <c r="B16" s="125"/>
      <c r="C16" s="29"/>
      <c r="D16" s="279" t="s">
        <v>406</v>
      </c>
      <c r="E16" s="280"/>
      <c r="F16" s="125" t="s">
        <v>400</v>
      </c>
      <c r="G16" s="126"/>
      <c r="H16" s="127" t="s">
        <v>424</v>
      </c>
      <c r="I16" s="128"/>
      <c r="J16" s="125" t="s">
        <v>17</v>
      </c>
      <c r="K16" s="126"/>
      <c r="M16" s="125" t="s">
        <v>413</v>
      </c>
      <c r="N16" s="29"/>
      <c r="O16" s="52">
        <v>3</v>
      </c>
      <c r="P16" s="121">
        <f t="shared" ref="P16:R17" si="1">O16/$O$12*100</f>
        <v>4.4117647058823533</v>
      </c>
      <c r="Q16" s="29">
        <v>0</v>
      </c>
      <c r="R16" s="121">
        <f t="shared" si="1"/>
        <v>0</v>
      </c>
      <c r="S16" s="52">
        <v>0</v>
      </c>
      <c r="T16" s="121">
        <f t="shared" ref="T16" si="2">S16/$O$12*100</f>
        <v>0</v>
      </c>
      <c r="U16" s="29">
        <v>0</v>
      </c>
      <c r="V16" s="121">
        <f t="shared" ref="V16" si="3">U16/$O$12*100</f>
        <v>0</v>
      </c>
      <c r="W16" s="52">
        <v>0</v>
      </c>
      <c r="X16" s="121">
        <f t="shared" ref="X16" si="4">W16/$O$12*100</f>
        <v>0</v>
      </c>
      <c r="Y16" s="17">
        <v>0</v>
      </c>
      <c r="Z16" s="115">
        <f t="shared" ref="Z16" si="5">Y16/$O$12*100</f>
        <v>0</v>
      </c>
      <c r="AB16" s="213" t="s">
        <v>2</v>
      </c>
      <c r="AC16" s="215">
        <v>17</v>
      </c>
      <c r="AD16" s="216">
        <v>100</v>
      </c>
      <c r="AE16" s="214">
        <v>11</v>
      </c>
      <c r="AF16" s="217">
        <v>100</v>
      </c>
      <c r="AG16" s="215">
        <v>35</v>
      </c>
      <c r="AH16" s="216">
        <v>100</v>
      </c>
      <c r="AI16" s="214">
        <v>3</v>
      </c>
      <c r="AJ16" s="217">
        <v>100</v>
      </c>
      <c r="AK16" s="215">
        <v>5</v>
      </c>
      <c r="AL16" s="216">
        <v>100</v>
      </c>
      <c r="AM16" s="214">
        <v>6</v>
      </c>
      <c r="AN16" s="214">
        <v>100</v>
      </c>
    </row>
    <row r="17" spans="2:40" ht="18" customHeight="1">
      <c r="B17" s="125"/>
      <c r="C17" s="29"/>
      <c r="D17" s="279"/>
      <c r="E17" s="280"/>
      <c r="F17" s="125"/>
      <c r="G17" s="126"/>
      <c r="H17" s="127"/>
      <c r="I17" s="128"/>
      <c r="J17" s="125"/>
      <c r="K17" s="126"/>
      <c r="M17" s="124" t="s">
        <v>414</v>
      </c>
      <c r="N17" s="116"/>
      <c r="O17" s="107">
        <v>2</v>
      </c>
      <c r="P17" s="122">
        <f t="shared" si="1"/>
        <v>2.9411764705882351</v>
      </c>
      <c r="Q17" s="116">
        <v>0</v>
      </c>
      <c r="R17" s="122">
        <f t="shared" si="1"/>
        <v>0</v>
      </c>
      <c r="S17" s="107">
        <v>0</v>
      </c>
      <c r="T17" s="122">
        <f t="shared" ref="T17" si="6">S17/$O$12*100</f>
        <v>0</v>
      </c>
      <c r="U17" s="116">
        <v>0</v>
      </c>
      <c r="V17" s="122">
        <f t="shared" ref="V17" si="7">U17/$O$12*100</f>
        <v>0</v>
      </c>
      <c r="W17" s="107">
        <v>2</v>
      </c>
      <c r="X17" s="122">
        <v>66.66</v>
      </c>
      <c r="Y17" s="116">
        <v>0</v>
      </c>
      <c r="Z17" s="117">
        <f t="shared" ref="Z17" si="8">Y17/$O$12*100</f>
        <v>0</v>
      </c>
      <c r="AB17" s="123"/>
      <c r="AC17" s="52"/>
      <c r="AD17" s="121"/>
      <c r="AE17" s="15"/>
      <c r="AF17" s="114"/>
      <c r="AG17" s="52"/>
      <c r="AH17" s="121"/>
      <c r="AI17" s="15"/>
      <c r="AJ17" s="114"/>
      <c r="AK17" s="52"/>
      <c r="AL17" s="121"/>
      <c r="AM17" s="15"/>
    </row>
    <row r="18" spans="2:40" ht="18" customHeight="1">
      <c r="B18" s="124"/>
      <c r="C18" s="116"/>
      <c r="D18" s="129" t="s">
        <v>23</v>
      </c>
      <c r="E18" s="130" t="s">
        <v>708</v>
      </c>
      <c r="F18" s="131" t="s">
        <v>23</v>
      </c>
      <c r="G18" s="132" t="s">
        <v>708</v>
      </c>
      <c r="H18" s="129" t="s">
        <v>23</v>
      </c>
      <c r="I18" s="130" t="s">
        <v>708</v>
      </c>
      <c r="J18" s="131" t="s">
        <v>23</v>
      </c>
      <c r="K18" s="132" t="s">
        <v>708</v>
      </c>
      <c r="M18" s="123"/>
      <c r="N18" s="15"/>
      <c r="O18" s="52"/>
      <c r="P18" s="121"/>
      <c r="S18" s="52"/>
      <c r="T18" s="121"/>
      <c r="W18" s="52"/>
      <c r="X18" s="121"/>
      <c r="AB18" s="133" t="s">
        <v>522</v>
      </c>
      <c r="AC18" s="110">
        <v>0</v>
      </c>
      <c r="AD18" s="120">
        <f>AC18/17*100</f>
        <v>0</v>
      </c>
      <c r="AE18" s="118">
        <v>0</v>
      </c>
      <c r="AF18" s="119">
        <f>AE18/11*100</f>
        <v>0</v>
      </c>
      <c r="AG18" s="110">
        <v>6</v>
      </c>
      <c r="AH18" s="120">
        <f>AG18/35*100</f>
        <v>17.142857142857142</v>
      </c>
      <c r="AI18" s="118">
        <v>0</v>
      </c>
      <c r="AJ18" s="119">
        <v>0</v>
      </c>
      <c r="AK18" s="110">
        <v>0</v>
      </c>
      <c r="AL18" s="120">
        <v>0</v>
      </c>
      <c r="AM18" s="118">
        <v>0</v>
      </c>
      <c r="AN18" s="118">
        <v>0</v>
      </c>
    </row>
    <row r="19" spans="2:40" ht="18" customHeight="1">
      <c r="B19" s="123" t="s">
        <v>401</v>
      </c>
      <c r="D19" s="52">
        <v>1</v>
      </c>
      <c r="E19" s="121">
        <v>1.0752688172042999</v>
      </c>
      <c r="F19" s="15">
        <v>0</v>
      </c>
      <c r="G19" s="114">
        <v>0</v>
      </c>
      <c r="H19" s="179" t="s">
        <v>405</v>
      </c>
      <c r="I19" s="218" t="s">
        <v>405</v>
      </c>
      <c r="J19" s="138" t="s">
        <v>405</v>
      </c>
      <c r="K19" s="138" t="s">
        <v>405</v>
      </c>
      <c r="M19" s="281" t="s">
        <v>415</v>
      </c>
      <c r="N19" s="282"/>
      <c r="O19" s="275">
        <v>44</v>
      </c>
      <c r="P19" s="270"/>
      <c r="Q19" s="275">
        <v>9</v>
      </c>
      <c r="R19" s="270"/>
      <c r="S19" s="275">
        <v>0</v>
      </c>
      <c r="T19" s="270"/>
      <c r="U19" s="267">
        <v>0</v>
      </c>
      <c r="V19" s="270"/>
      <c r="W19" s="267">
        <v>0</v>
      </c>
      <c r="X19" s="270"/>
      <c r="Y19" s="267">
        <v>1</v>
      </c>
      <c r="Z19" s="268"/>
      <c r="AB19" s="125" t="s">
        <v>523</v>
      </c>
      <c r="AC19" s="52">
        <v>4</v>
      </c>
      <c r="AD19" s="121">
        <f>AC19/17*100</f>
        <v>23.52941176470588</v>
      </c>
      <c r="AE19" s="29">
        <v>6</v>
      </c>
      <c r="AF19" s="115">
        <f>AE19/11*100</f>
        <v>54.54545454545454</v>
      </c>
      <c r="AG19" s="52">
        <v>16</v>
      </c>
      <c r="AH19" s="121">
        <f>AG19/35*100</f>
        <v>45.714285714285715</v>
      </c>
      <c r="AI19" s="29">
        <v>3</v>
      </c>
      <c r="AJ19" s="115">
        <v>100</v>
      </c>
      <c r="AK19" s="52">
        <v>0</v>
      </c>
      <c r="AL19" s="121">
        <v>0</v>
      </c>
      <c r="AM19" s="29">
        <v>5</v>
      </c>
      <c r="AN19" s="29">
        <f>AM19/6*100</f>
        <v>83.333333333333343</v>
      </c>
    </row>
    <row r="20" spans="2:40" ht="18" customHeight="1">
      <c r="B20" s="123" t="s">
        <v>402</v>
      </c>
      <c r="D20" s="52">
        <v>60</v>
      </c>
      <c r="E20" s="121">
        <v>66.6666666666667</v>
      </c>
      <c r="F20" s="15">
        <v>23</v>
      </c>
      <c r="G20" s="114">
        <v>100</v>
      </c>
      <c r="H20" s="179" t="s">
        <v>405</v>
      </c>
      <c r="I20" s="218" t="s">
        <v>405</v>
      </c>
      <c r="J20" s="138" t="s">
        <v>405</v>
      </c>
      <c r="K20" s="138" t="s">
        <v>405</v>
      </c>
      <c r="M20" s="276"/>
      <c r="N20" s="277"/>
      <c r="O20" s="273"/>
      <c r="P20" s="264"/>
      <c r="Q20" s="273"/>
      <c r="R20" s="264"/>
      <c r="S20" s="273"/>
      <c r="T20" s="264"/>
      <c r="U20" s="266"/>
      <c r="V20" s="264"/>
      <c r="W20" s="266"/>
      <c r="X20" s="264"/>
      <c r="Y20" s="266"/>
      <c r="Z20" s="262"/>
      <c r="AB20" s="125" t="s">
        <v>524</v>
      </c>
      <c r="AC20" s="52">
        <v>1</v>
      </c>
      <c r="AD20" s="121">
        <f>AC20/17*100</f>
        <v>5.8823529411764701</v>
      </c>
      <c r="AE20" s="29">
        <v>1</v>
      </c>
      <c r="AF20" s="115">
        <f t="shared" ref="AF20" si="9">AE20/11*100</f>
        <v>9.0909090909090917</v>
      </c>
      <c r="AG20" s="52">
        <v>4</v>
      </c>
      <c r="AH20" s="121">
        <f>AG20/35*100</f>
        <v>11.428571428571429</v>
      </c>
      <c r="AI20" s="29">
        <v>0</v>
      </c>
      <c r="AJ20" s="115">
        <v>0</v>
      </c>
      <c r="AK20" s="52">
        <v>0</v>
      </c>
      <c r="AL20" s="121">
        <v>0</v>
      </c>
      <c r="AM20" s="29">
        <v>0</v>
      </c>
      <c r="AN20" s="220">
        <v>0</v>
      </c>
    </row>
    <row r="21" spans="2:40" ht="18" customHeight="1">
      <c r="B21" s="123" t="s">
        <v>403</v>
      </c>
      <c r="D21" s="52">
        <v>13</v>
      </c>
      <c r="E21" s="121">
        <v>13.9784946236559</v>
      </c>
      <c r="F21" s="15">
        <v>0</v>
      </c>
      <c r="G21" s="114">
        <v>0</v>
      </c>
      <c r="H21" s="179" t="s">
        <v>405</v>
      </c>
      <c r="I21" s="218" t="s">
        <v>405</v>
      </c>
      <c r="J21" s="138" t="s">
        <v>405</v>
      </c>
      <c r="K21" s="138" t="s">
        <v>405</v>
      </c>
      <c r="M21" s="276" t="s">
        <v>416</v>
      </c>
      <c r="N21" s="277"/>
      <c r="O21" s="273">
        <v>4</v>
      </c>
      <c r="P21" s="264"/>
      <c r="Q21" s="273">
        <v>1</v>
      </c>
      <c r="R21" s="264"/>
      <c r="S21" s="273">
        <v>0</v>
      </c>
      <c r="T21" s="264"/>
      <c r="U21" s="266">
        <v>2</v>
      </c>
      <c r="V21" s="264"/>
      <c r="W21" s="266">
        <v>0</v>
      </c>
      <c r="X21" s="264"/>
      <c r="Y21" s="266">
        <v>0</v>
      </c>
      <c r="Z21" s="262"/>
      <c r="AB21" s="125" t="s">
        <v>844</v>
      </c>
      <c r="AC21" s="52">
        <v>0</v>
      </c>
      <c r="AD21" s="121">
        <f t="shared" ref="AD21:AD22" si="10">AC21/17*100</f>
        <v>0</v>
      </c>
      <c r="AE21" s="17">
        <v>0</v>
      </c>
      <c r="AF21" s="115">
        <f t="shared" ref="AF21" si="11">AE21/11*100</f>
        <v>0</v>
      </c>
      <c r="AG21" s="52">
        <v>0</v>
      </c>
      <c r="AH21" s="121">
        <f>AG21/35*100</f>
        <v>0</v>
      </c>
      <c r="AI21" s="17">
        <v>0</v>
      </c>
      <c r="AJ21" s="115">
        <v>0</v>
      </c>
      <c r="AK21" s="52">
        <v>4</v>
      </c>
      <c r="AL21" s="121">
        <v>80</v>
      </c>
      <c r="AM21" s="17">
        <v>0</v>
      </c>
      <c r="AN21" s="220">
        <v>0</v>
      </c>
    </row>
    <row r="22" spans="2:40" ht="18" customHeight="1">
      <c r="B22" s="123" t="s">
        <v>404</v>
      </c>
      <c r="D22" s="52">
        <v>17</v>
      </c>
      <c r="E22" s="121">
        <v>18.279569892473098</v>
      </c>
      <c r="F22" s="105" t="s">
        <v>405</v>
      </c>
      <c r="H22" s="179" t="s">
        <v>405</v>
      </c>
      <c r="I22" s="218" t="s">
        <v>405</v>
      </c>
      <c r="J22" s="138" t="s">
        <v>405</v>
      </c>
      <c r="K22" s="138" t="s">
        <v>405</v>
      </c>
      <c r="M22" s="276"/>
      <c r="N22" s="277"/>
      <c r="O22" s="273"/>
      <c r="P22" s="264"/>
      <c r="Q22" s="273"/>
      <c r="R22" s="264"/>
      <c r="S22" s="273"/>
      <c r="T22" s="264"/>
      <c r="U22" s="266"/>
      <c r="V22" s="264"/>
      <c r="W22" s="266"/>
      <c r="X22" s="264"/>
      <c r="Y22" s="266"/>
      <c r="Z22" s="262"/>
      <c r="AB22" s="124" t="s">
        <v>525</v>
      </c>
      <c r="AC22" s="107">
        <v>9</v>
      </c>
      <c r="AD22" s="122">
        <f t="shared" si="10"/>
        <v>52.941176470588239</v>
      </c>
      <c r="AE22" s="116">
        <v>4</v>
      </c>
      <c r="AF22" s="122">
        <f t="shared" ref="AF22" si="12">AE22/11*100</f>
        <v>36.363636363636367</v>
      </c>
      <c r="AG22" s="107">
        <v>7</v>
      </c>
      <c r="AH22" s="122">
        <f>AG22/35*100</f>
        <v>20</v>
      </c>
      <c r="AI22" s="116">
        <v>0</v>
      </c>
      <c r="AJ22" s="117">
        <v>0</v>
      </c>
      <c r="AK22" s="107">
        <v>1</v>
      </c>
      <c r="AL22" s="122">
        <v>20</v>
      </c>
      <c r="AM22" s="116">
        <v>1</v>
      </c>
      <c r="AN22" s="116">
        <f>AM22/6*100</f>
        <v>16.666666666666664</v>
      </c>
    </row>
    <row r="23" spans="2:40" ht="18" customHeight="1">
      <c r="B23" s="123" t="s">
        <v>22</v>
      </c>
      <c r="D23" s="52">
        <v>0</v>
      </c>
      <c r="E23" s="121">
        <v>0</v>
      </c>
      <c r="F23" s="15">
        <v>0</v>
      </c>
      <c r="G23" s="114">
        <v>0</v>
      </c>
      <c r="H23" s="179" t="s">
        <v>405</v>
      </c>
      <c r="I23" s="218" t="s">
        <v>405</v>
      </c>
      <c r="J23" s="138" t="s">
        <v>405</v>
      </c>
      <c r="K23" s="138" t="s">
        <v>405</v>
      </c>
      <c r="M23" s="276" t="s">
        <v>417</v>
      </c>
      <c r="N23" s="277"/>
      <c r="O23" s="273">
        <v>2</v>
      </c>
      <c r="P23" s="264"/>
      <c r="Q23" s="273">
        <v>1</v>
      </c>
      <c r="R23" s="264"/>
      <c r="S23" s="273">
        <v>0</v>
      </c>
      <c r="T23" s="264"/>
      <c r="U23" s="266">
        <v>0</v>
      </c>
      <c r="V23" s="264"/>
      <c r="W23" s="266">
        <v>1</v>
      </c>
      <c r="X23" s="264"/>
      <c r="Y23" s="266">
        <v>0</v>
      </c>
      <c r="Z23" s="262"/>
      <c r="AB23" s="15"/>
      <c r="AC23" s="15"/>
      <c r="AE23" s="15"/>
      <c r="AG23" s="15"/>
      <c r="AI23" s="15"/>
      <c r="AK23" s="15"/>
      <c r="AM23" s="15"/>
    </row>
    <row r="24" spans="2:40" ht="18" customHeight="1">
      <c r="B24" s="213" t="s">
        <v>2</v>
      </c>
      <c r="C24" s="214"/>
      <c r="D24" s="215">
        <f>SUM(D19:D23)</f>
        <v>91</v>
      </c>
      <c r="E24" s="216">
        <v>100</v>
      </c>
      <c r="F24" s="214">
        <v>23</v>
      </c>
      <c r="G24" s="217">
        <v>100</v>
      </c>
      <c r="H24" s="215">
        <v>5</v>
      </c>
      <c r="I24" s="216">
        <v>100</v>
      </c>
      <c r="J24" s="214">
        <v>1</v>
      </c>
      <c r="K24" s="217">
        <v>100</v>
      </c>
      <c r="M24" s="276"/>
      <c r="N24" s="277"/>
      <c r="O24" s="273"/>
      <c r="P24" s="264"/>
      <c r="Q24" s="273"/>
      <c r="R24" s="264"/>
      <c r="S24" s="273"/>
      <c r="T24" s="264"/>
      <c r="U24" s="266"/>
      <c r="V24" s="264"/>
      <c r="W24" s="266"/>
      <c r="X24" s="264"/>
      <c r="Y24" s="266"/>
      <c r="Z24" s="262"/>
      <c r="AB24" s="15"/>
      <c r="AC24" s="15"/>
      <c r="AE24" s="15"/>
      <c r="AG24" s="15"/>
      <c r="AI24" s="15"/>
      <c r="AK24" s="15"/>
      <c r="AM24" s="15"/>
    </row>
    <row r="25" spans="2:40" ht="18" customHeight="1">
      <c r="M25" s="276" t="s">
        <v>418</v>
      </c>
      <c r="N25" s="277"/>
      <c r="O25" s="273">
        <v>0</v>
      </c>
      <c r="P25" s="264"/>
      <c r="Q25" s="273">
        <v>1</v>
      </c>
      <c r="R25" s="264"/>
      <c r="S25" s="273">
        <v>0</v>
      </c>
      <c r="T25" s="264"/>
      <c r="U25" s="266">
        <v>0</v>
      </c>
      <c r="V25" s="264"/>
      <c r="W25" s="266">
        <v>0</v>
      </c>
      <c r="X25" s="264"/>
      <c r="Y25" s="266">
        <v>0</v>
      </c>
      <c r="Z25" s="262"/>
      <c r="AB25" s="15"/>
      <c r="AC25" s="15"/>
      <c r="AE25" s="15"/>
      <c r="AG25" s="15"/>
      <c r="AI25" s="15"/>
      <c r="AK25" s="15"/>
      <c r="AM25" s="15"/>
    </row>
    <row r="26" spans="2:40" ht="18" customHeight="1">
      <c r="M26" s="276"/>
      <c r="N26" s="277"/>
      <c r="O26" s="273"/>
      <c r="P26" s="264"/>
      <c r="Q26" s="273"/>
      <c r="R26" s="264"/>
      <c r="S26" s="273"/>
      <c r="T26" s="264"/>
      <c r="U26" s="266"/>
      <c r="V26" s="264"/>
      <c r="W26" s="266"/>
      <c r="X26" s="264"/>
      <c r="Y26" s="266"/>
      <c r="Z26" s="262"/>
      <c r="AB26" s="15"/>
      <c r="AC26" s="15"/>
      <c r="AE26" s="15"/>
      <c r="AG26" s="15"/>
      <c r="AI26" s="15"/>
      <c r="AK26" s="15"/>
      <c r="AM26" s="15"/>
    </row>
    <row r="27" spans="2:40" ht="18" customHeight="1">
      <c r="M27" s="276" t="s">
        <v>502</v>
      </c>
      <c r="N27" s="276"/>
      <c r="O27" s="273">
        <v>2</v>
      </c>
      <c r="P27" s="264"/>
      <c r="Q27" s="273">
        <v>1</v>
      </c>
      <c r="R27" s="264"/>
      <c r="S27" s="271"/>
      <c r="T27" s="264"/>
      <c r="U27" s="266">
        <v>0</v>
      </c>
      <c r="V27" s="264"/>
      <c r="W27" s="266">
        <v>0</v>
      </c>
      <c r="X27" s="264"/>
      <c r="Y27" s="266">
        <v>0</v>
      </c>
      <c r="Z27" s="262"/>
      <c r="AB27" s="15"/>
      <c r="AC27" s="15"/>
      <c r="AE27" s="15"/>
      <c r="AG27" s="15"/>
      <c r="AI27" s="15"/>
      <c r="AK27" s="15"/>
      <c r="AM27" s="15"/>
    </row>
    <row r="28" spans="2:40" ht="18" customHeight="1">
      <c r="M28" s="278"/>
      <c r="N28" s="278"/>
      <c r="O28" s="274"/>
      <c r="P28" s="265"/>
      <c r="Q28" s="274"/>
      <c r="R28" s="265"/>
      <c r="S28" s="272"/>
      <c r="T28" s="265"/>
      <c r="U28" s="269"/>
      <c r="V28" s="265"/>
      <c r="W28" s="269"/>
      <c r="X28" s="265"/>
      <c r="Y28" s="269"/>
      <c r="Z28" s="263"/>
      <c r="AB28" s="15"/>
      <c r="AC28" s="15"/>
      <c r="AE28" s="15"/>
      <c r="AG28" s="15"/>
      <c r="AI28" s="15"/>
      <c r="AK28" s="15"/>
      <c r="AM28" s="15"/>
    </row>
    <row r="29" spans="2:40" ht="18" customHeight="1">
      <c r="M29" s="123"/>
      <c r="N29" s="15"/>
      <c r="O29" s="52"/>
      <c r="P29" s="121"/>
      <c r="S29" s="52"/>
      <c r="T29" s="121"/>
      <c r="W29" s="52"/>
      <c r="X29" s="121"/>
      <c r="AB29" s="15"/>
      <c r="AC29" s="15"/>
      <c r="AE29" s="15"/>
      <c r="AG29" s="15"/>
      <c r="AI29" s="15"/>
      <c r="AK29" s="15"/>
      <c r="AM29" s="15"/>
    </row>
    <row r="30" spans="2:40" ht="18" customHeight="1">
      <c r="M30" s="133" t="s">
        <v>522</v>
      </c>
      <c r="N30" s="118"/>
      <c r="O30" s="110">
        <v>1</v>
      </c>
      <c r="P30" s="120"/>
      <c r="Q30" s="118">
        <v>0</v>
      </c>
      <c r="R30" s="119"/>
      <c r="S30" s="110">
        <v>0</v>
      </c>
      <c r="T30" s="120"/>
      <c r="U30" s="118">
        <v>0</v>
      </c>
      <c r="V30" s="119"/>
      <c r="W30" s="110">
        <v>0</v>
      </c>
      <c r="X30" s="120"/>
      <c r="Y30" s="118">
        <v>0</v>
      </c>
      <c r="Z30" s="119"/>
      <c r="AB30" s="15"/>
      <c r="AC30" s="15"/>
      <c r="AD30" s="114"/>
      <c r="AE30" s="15"/>
      <c r="AF30" s="114"/>
      <c r="AG30" s="15"/>
      <c r="AH30" s="114"/>
      <c r="AI30" s="15"/>
      <c r="AJ30" s="114"/>
      <c r="AK30" s="15"/>
      <c r="AL30" s="114"/>
      <c r="AM30" s="15"/>
    </row>
    <row r="31" spans="2:40" ht="18" customHeight="1">
      <c r="M31" s="125" t="s">
        <v>523</v>
      </c>
      <c r="N31" s="29"/>
      <c r="O31" s="52">
        <v>39</v>
      </c>
      <c r="P31" s="121"/>
      <c r="Q31" s="29">
        <v>12</v>
      </c>
      <c r="R31" s="115"/>
      <c r="S31" s="52">
        <v>0</v>
      </c>
      <c r="T31" s="121"/>
      <c r="U31" s="29">
        <v>0</v>
      </c>
      <c r="V31" s="115"/>
      <c r="W31" s="52">
        <v>2</v>
      </c>
      <c r="X31" s="121"/>
      <c r="Y31" s="29">
        <v>1</v>
      </c>
      <c r="Z31" s="115"/>
      <c r="AA31" s="114"/>
      <c r="AB31" s="15"/>
      <c r="AC31" s="15"/>
      <c r="AD31" s="114"/>
      <c r="AE31" s="15"/>
      <c r="AF31" s="114"/>
      <c r="AG31" s="15"/>
      <c r="AH31" s="114"/>
      <c r="AI31" s="15"/>
      <c r="AJ31" s="114"/>
      <c r="AK31" s="15"/>
      <c r="AL31" s="114"/>
      <c r="AM31" s="15"/>
    </row>
    <row r="32" spans="2:40" ht="18" customHeight="1">
      <c r="M32" s="125" t="s">
        <v>524</v>
      </c>
      <c r="N32" s="29"/>
      <c r="O32" s="52">
        <v>3</v>
      </c>
      <c r="P32" s="121"/>
      <c r="Q32" s="29">
        <v>0</v>
      </c>
      <c r="R32" s="115"/>
      <c r="S32" s="52">
        <v>0</v>
      </c>
      <c r="T32" s="121"/>
      <c r="U32" s="29">
        <v>0</v>
      </c>
      <c r="V32" s="115"/>
      <c r="W32" s="52">
        <v>0</v>
      </c>
      <c r="X32" s="121"/>
      <c r="Y32" s="29">
        <v>0</v>
      </c>
      <c r="Z32" s="115"/>
      <c r="AA32" s="114"/>
      <c r="AB32" s="15"/>
      <c r="AC32" s="15"/>
      <c r="AD32" s="114"/>
      <c r="AE32" s="15"/>
      <c r="AF32" s="114"/>
      <c r="AG32" s="15"/>
      <c r="AH32" s="114"/>
      <c r="AI32" s="15"/>
      <c r="AJ32" s="114"/>
      <c r="AK32" s="15"/>
      <c r="AL32" s="114"/>
      <c r="AM32" s="15"/>
    </row>
    <row r="33" spans="13:39" ht="18" customHeight="1">
      <c r="M33" s="124" t="s">
        <v>525</v>
      </c>
      <c r="N33" s="116"/>
      <c r="O33" s="107">
        <v>6</v>
      </c>
      <c r="P33" s="122"/>
      <c r="Q33" s="116">
        <v>17</v>
      </c>
      <c r="R33" s="117"/>
      <c r="S33" s="194">
        <v>1</v>
      </c>
      <c r="T33" s="122"/>
      <c r="U33" s="116">
        <v>2</v>
      </c>
      <c r="V33" s="117"/>
      <c r="W33" s="107">
        <v>0</v>
      </c>
      <c r="X33" s="122"/>
      <c r="Y33" s="116">
        <v>0</v>
      </c>
      <c r="Z33" s="117"/>
      <c r="AA33" s="114"/>
      <c r="AB33" s="15"/>
      <c r="AC33" s="15"/>
      <c r="AD33" s="114"/>
      <c r="AE33" s="15"/>
      <c r="AF33" s="114"/>
      <c r="AG33" s="15"/>
      <c r="AH33" s="114"/>
      <c r="AI33" s="15"/>
      <c r="AJ33" s="114"/>
      <c r="AK33" s="15"/>
      <c r="AL33" s="114"/>
      <c r="AM33" s="15"/>
    </row>
    <row r="34" spans="13:39" ht="18" customHeight="1">
      <c r="AA34" s="114"/>
      <c r="AB34" s="15"/>
      <c r="AC34" s="15"/>
      <c r="AD34" s="114"/>
      <c r="AE34" s="15"/>
      <c r="AF34" s="114"/>
      <c r="AG34" s="15"/>
      <c r="AH34" s="114"/>
      <c r="AI34" s="15"/>
      <c r="AJ34" s="114"/>
      <c r="AK34" s="15"/>
      <c r="AL34" s="114"/>
      <c r="AM34" s="15"/>
    </row>
    <row r="35" spans="13:39" ht="18" customHeight="1">
      <c r="AA35" s="114"/>
      <c r="AB35" s="15"/>
      <c r="AC35" s="15"/>
      <c r="AD35" s="114"/>
      <c r="AE35" s="15"/>
      <c r="AF35" s="114"/>
      <c r="AG35" s="15"/>
      <c r="AH35" s="114"/>
      <c r="AI35" s="15"/>
      <c r="AJ35" s="114"/>
      <c r="AK35" s="15"/>
      <c r="AL35" s="114"/>
      <c r="AM35" s="15"/>
    </row>
    <row r="36" spans="13:39" ht="18" customHeight="1">
      <c r="AA36" s="114"/>
      <c r="AB36" s="15"/>
      <c r="AC36" s="15"/>
      <c r="AD36" s="114"/>
      <c r="AE36" s="15"/>
      <c r="AF36" s="114"/>
      <c r="AG36" s="15"/>
      <c r="AH36" s="114"/>
      <c r="AI36" s="15"/>
      <c r="AJ36" s="114"/>
      <c r="AK36" s="15"/>
      <c r="AL36" s="114"/>
      <c r="AM36" s="15"/>
    </row>
    <row r="37" spans="13:39" ht="18" customHeight="1">
      <c r="AA37" s="114"/>
      <c r="AB37" s="15"/>
      <c r="AC37" s="15"/>
      <c r="AD37" s="114"/>
      <c r="AE37" s="15"/>
      <c r="AF37" s="114"/>
      <c r="AG37" s="15"/>
      <c r="AH37" s="114"/>
      <c r="AI37" s="15"/>
      <c r="AJ37" s="114"/>
      <c r="AK37" s="15"/>
      <c r="AL37" s="114"/>
      <c r="AM37" s="15"/>
    </row>
    <row r="38" spans="13:39" ht="18" customHeight="1">
      <c r="AA38" s="114"/>
      <c r="AB38" s="15"/>
      <c r="AC38" s="15"/>
      <c r="AD38" s="114"/>
      <c r="AE38" s="15"/>
      <c r="AF38" s="114"/>
      <c r="AG38" s="15"/>
      <c r="AH38" s="114"/>
      <c r="AI38" s="15"/>
      <c r="AJ38" s="114"/>
      <c r="AK38" s="15"/>
      <c r="AL38" s="114"/>
      <c r="AM38" s="15"/>
    </row>
    <row r="39" spans="13:39" ht="18" customHeight="1">
      <c r="AA39" s="114"/>
      <c r="AB39" s="15"/>
      <c r="AC39" s="15"/>
      <c r="AD39" s="114"/>
      <c r="AE39" s="15"/>
      <c r="AF39" s="114"/>
      <c r="AG39" s="15"/>
      <c r="AH39" s="114"/>
      <c r="AI39" s="15"/>
      <c r="AJ39" s="114"/>
      <c r="AK39" s="15"/>
      <c r="AL39" s="114"/>
      <c r="AM39" s="15"/>
    </row>
    <row r="40" spans="13:39" ht="18" customHeight="1">
      <c r="AA40" s="114"/>
      <c r="AB40" s="15"/>
      <c r="AC40" s="15"/>
      <c r="AD40" s="114"/>
      <c r="AE40" s="15"/>
      <c r="AF40" s="114"/>
      <c r="AG40" s="15"/>
      <c r="AH40" s="114"/>
      <c r="AI40" s="15"/>
      <c r="AJ40" s="114"/>
      <c r="AK40" s="15"/>
      <c r="AL40" s="114"/>
      <c r="AM40" s="15"/>
    </row>
    <row r="41" spans="13:39" ht="18" customHeight="1">
      <c r="AA41" s="114"/>
      <c r="AB41" s="15"/>
      <c r="AC41" s="15"/>
      <c r="AD41" s="114"/>
      <c r="AE41" s="15"/>
      <c r="AF41" s="114"/>
      <c r="AG41" s="15"/>
      <c r="AH41" s="114"/>
      <c r="AI41" s="15"/>
      <c r="AJ41" s="114"/>
      <c r="AK41" s="15"/>
      <c r="AL41" s="114"/>
      <c r="AM41" s="15"/>
    </row>
    <row r="42" spans="13:39" ht="18" customHeight="1">
      <c r="AA42" s="114"/>
      <c r="AB42" s="15"/>
      <c r="AC42" s="15"/>
      <c r="AD42" s="114"/>
      <c r="AE42" s="15"/>
      <c r="AF42" s="114"/>
      <c r="AG42" s="15"/>
      <c r="AH42" s="114"/>
      <c r="AI42" s="15"/>
      <c r="AJ42" s="114"/>
      <c r="AK42" s="15"/>
      <c r="AL42" s="114"/>
      <c r="AM42" s="15"/>
    </row>
    <row r="43" spans="13:39" ht="18" customHeight="1">
      <c r="AA43" s="114"/>
      <c r="AB43" s="15"/>
      <c r="AC43" s="15"/>
      <c r="AD43" s="114"/>
      <c r="AE43" s="15"/>
      <c r="AF43" s="114"/>
      <c r="AG43" s="15"/>
      <c r="AH43" s="114"/>
      <c r="AI43" s="15"/>
      <c r="AJ43" s="114"/>
      <c r="AK43" s="15"/>
      <c r="AL43" s="114"/>
      <c r="AM43" s="15"/>
    </row>
    <row r="44" spans="13:39" ht="18" customHeight="1">
      <c r="AA44" s="114"/>
      <c r="AB44" s="15"/>
      <c r="AC44" s="15"/>
      <c r="AD44" s="114"/>
      <c r="AE44" s="15"/>
      <c r="AF44" s="114"/>
      <c r="AG44" s="15"/>
      <c r="AH44" s="114"/>
      <c r="AI44" s="15"/>
      <c r="AJ44" s="114"/>
      <c r="AK44" s="15"/>
      <c r="AL44" s="114"/>
      <c r="AM44" s="15"/>
    </row>
    <row r="45" spans="13:39" ht="18" customHeight="1">
      <c r="AA45" s="114"/>
      <c r="AB45" s="15"/>
      <c r="AC45" s="15"/>
      <c r="AD45" s="114"/>
      <c r="AE45" s="15"/>
      <c r="AF45" s="114"/>
      <c r="AG45" s="15"/>
      <c r="AH45" s="114"/>
      <c r="AI45" s="15"/>
      <c r="AJ45" s="114"/>
      <c r="AK45" s="15"/>
      <c r="AL45" s="114"/>
      <c r="AM45" s="15"/>
    </row>
    <row r="46" spans="13:39" ht="30" customHeight="1">
      <c r="AA46" s="114"/>
      <c r="AB46" s="15"/>
      <c r="AC46" s="15"/>
      <c r="AD46" s="114"/>
      <c r="AE46" s="15"/>
      <c r="AF46" s="114"/>
      <c r="AG46" s="15"/>
      <c r="AH46" s="114"/>
      <c r="AI46" s="15"/>
      <c r="AJ46" s="114"/>
      <c r="AK46" s="15"/>
      <c r="AL46" s="114"/>
      <c r="AM46" s="15"/>
    </row>
    <row r="47" spans="13:39" ht="30" customHeight="1">
      <c r="AA47" s="114"/>
      <c r="AB47" s="15"/>
      <c r="AC47" s="15"/>
      <c r="AD47" s="114"/>
      <c r="AE47" s="15"/>
      <c r="AF47" s="114"/>
      <c r="AG47" s="15"/>
      <c r="AH47" s="114"/>
      <c r="AI47" s="15"/>
      <c r="AJ47" s="114"/>
      <c r="AK47" s="15"/>
      <c r="AL47" s="114"/>
      <c r="AM47" s="15"/>
    </row>
    <row r="48" spans="13:39" ht="30" customHeight="1">
      <c r="AA48" s="114"/>
      <c r="AB48" s="15"/>
      <c r="AC48" s="15"/>
      <c r="AD48" s="114"/>
      <c r="AE48" s="15"/>
      <c r="AF48" s="114"/>
      <c r="AG48" s="15"/>
      <c r="AH48" s="114"/>
      <c r="AI48" s="15"/>
      <c r="AJ48" s="114"/>
      <c r="AK48" s="15"/>
      <c r="AL48" s="114"/>
      <c r="AM48" s="15"/>
    </row>
    <row r="49" spans="16:39" ht="30" customHeight="1">
      <c r="AA49" s="114"/>
      <c r="AB49" s="15"/>
      <c r="AC49" s="15"/>
      <c r="AD49" s="114"/>
      <c r="AE49" s="15"/>
      <c r="AF49" s="114"/>
      <c r="AG49" s="15"/>
      <c r="AH49" s="114"/>
      <c r="AI49" s="15"/>
      <c r="AJ49" s="114"/>
      <c r="AK49" s="15"/>
      <c r="AL49" s="114"/>
      <c r="AM49" s="15"/>
    </row>
    <row r="50" spans="16:39" ht="30" customHeight="1">
      <c r="AB50" s="15"/>
      <c r="AC50" s="15"/>
      <c r="AD50" s="114"/>
      <c r="AE50" s="15"/>
      <c r="AF50" s="114"/>
      <c r="AG50" s="15"/>
      <c r="AH50" s="114"/>
      <c r="AI50" s="15"/>
      <c r="AJ50" s="114"/>
      <c r="AK50" s="15"/>
      <c r="AL50" s="114"/>
      <c r="AM50" s="15"/>
    </row>
    <row r="51" spans="16:39" ht="18" customHeight="1">
      <c r="AB51" s="15"/>
      <c r="AC51" s="15"/>
      <c r="AD51" s="114"/>
      <c r="AE51" s="15"/>
      <c r="AF51" s="114"/>
      <c r="AG51" s="15"/>
      <c r="AH51" s="114"/>
      <c r="AI51" s="15"/>
      <c r="AJ51" s="114"/>
      <c r="AK51" s="15"/>
      <c r="AL51" s="114"/>
      <c r="AM51" s="15"/>
    </row>
    <row r="52" spans="16:39" ht="18" customHeight="1">
      <c r="AB52" s="15"/>
      <c r="AC52" s="15"/>
      <c r="AD52" s="114"/>
      <c r="AE52" s="15"/>
      <c r="AF52" s="114"/>
      <c r="AG52" s="15"/>
      <c r="AH52" s="114"/>
      <c r="AI52" s="15"/>
      <c r="AJ52" s="114"/>
      <c r="AK52" s="15"/>
      <c r="AL52" s="114"/>
      <c r="AM52" s="15"/>
    </row>
    <row r="53" spans="16:39" ht="18" customHeight="1">
      <c r="AB53" s="15"/>
      <c r="AC53" s="15"/>
      <c r="AD53" s="114"/>
      <c r="AE53" s="15"/>
      <c r="AF53" s="114"/>
      <c r="AG53" s="15"/>
      <c r="AH53" s="114"/>
      <c r="AI53" s="15"/>
      <c r="AJ53" s="114"/>
      <c r="AK53" s="15"/>
      <c r="AL53" s="114"/>
      <c r="AM53" s="15"/>
    </row>
    <row r="54" spans="16:39" ht="18" customHeight="1">
      <c r="AB54" s="15"/>
      <c r="AC54" s="15"/>
      <c r="AD54" s="114"/>
      <c r="AE54" s="15"/>
      <c r="AF54" s="114"/>
      <c r="AG54" s="15"/>
      <c r="AH54" s="114"/>
      <c r="AI54" s="15"/>
      <c r="AJ54" s="114"/>
      <c r="AK54" s="15"/>
      <c r="AL54" s="114"/>
      <c r="AM54" s="15"/>
    </row>
    <row r="55" spans="16:39" ht="18" customHeight="1">
      <c r="Q55" s="123"/>
      <c r="R55" s="15"/>
      <c r="T55" s="15"/>
      <c r="V55" s="15"/>
      <c r="X55" s="15"/>
      <c r="Z55" s="15"/>
      <c r="AA55" s="114"/>
      <c r="AC55" s="15"/>
    </row>
    <row r="56" spans="16:39" ht="18" customHeight="1">
      <c r="Q56" s="123"/>
      <c r="R56" s="15"/>
      <c r="T56" s="15"/>
      <c r="V56" s="15"/>
      <c r="X56" s="15"/>
      <c r="Z56" s="15"/>
      <c r="AC56" s="15"/>
    </row>
    <row r="57" spans="16:39" ht="18" customHeight="1">
      <c r="Q57" s="123"/>
      <c r="R57" s="15"/>
      <c r="T57" s="15"/>
      <c r="V57" s="15"/>
      <c r="X57" s="15"/>
      <c r="Z57" s="15"/>
    </row>
    <row r="58" spans="16:39" ht="18" customHeight="1">
      <c r="Q58" s="123"/>
      <c r="R58" s="15"/>
      <c r="T58" s="15"/>
      <c r="V58" s="15"/>
      <c r="X58" s="15"/>
      <c r="Z58" s="15"/>
    </row>
    <row r="59" spans="16:39" ht="18" customHeight="1">
      <c r="Q59" s="123"/>
      <c r="R59" s="15"/>
      <c r="S59" s="114"/>
      <c r="T59" s="15"/>
      <c r="U59" s="114"/>
      <c r="V59" s="15"/>
      <c r="W59" s="114"/>
      <c r="X59" s="15"/>
      <c r="Y59" s="114"/>
      <c r="Z59" s="15"/>
    </row>
    <row r="60" spans="16:39" ht="18" customHeight="1">
      <c r="P60" s="114"/>
      <c r="R60" s="123"/>
    </row>
    <row r="61" spans="16:39" ht="18" customHeight="1">
      <c r="P61" s="114"/>
      <c r="R61" s="123"/>
    </row>
    <row r="62" spans="16:39" ht="18" customHeight="1"/>
    <row r="63" spans="16:39" ht="18" customHeight="1"/>
    <row r="64" spans="16:3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sheetData>
  <mergeCells count="67">
    <mergeCell ref="D16:E17"/>
    <mergeCell ref="D4:E5"/>
    <mergeCell ref="M21:N22"/>
    <mergeCell ref="M19:N20"/>
    <mergeCell ref="M23:N24"/>
    <mergeCell ref="M25:N26"/>
    <mergeCell ref="M27:N28"/>
    <mergeCell ref="O19:O20"/>
    <mergeCell ref="O21:O22"/>
    <mergeCell ref="O23:O24"/>
    <mergeCell ref="O25:O26"/>
    <mergeCell ref="O27:O28"/>
    <mergeCell ref="Q27:Q28"/>
    <mergeCell ref="S25:S26"/>
    <mergeCell ref="U23:U24"/>
    <mergeCell ref="U19:U20"/>
    <mergeCell ref="S21:S22"/>
    <mergeCell ref="U25:U26"/>
    <mergeCell ref="U21:U22"/>
    <mergeCell ref="S23:S24"/>
    <mergeCell ref="Q19:Q20"/>
    <mergeCell ref="Q21:Q22"/>
    <mergeCell ref="Q23:Q24"/>
    <mergeCell ref="Q25:Q26"/>
    <mergeCell ref="S19:S20"/>
    <mergeCell ref="R19:R20"/>
    <mergeCell ref="R21:R22"/>
    <mergeCell ref="R23:R24"/>
    <mergeCell ref="U27:U28"/>
    <mergeCell ref="W19:W20"/>
    <mergeCell ref="W21:W22"/>
    <mergeCell ref="W25:W26"/>
    <mergeCell ref="W27:W28"/>
    <mergeCell ref="V27:V28"/>
    <mergeCell ref="V19:V20"/>
    <mergeCell ref="V21:V22"/>
    <mergeCell ref="V23:V24"/>
    <mergeCell ref="V25:V26"/>
    <mergeCell ref="P19:P20"/>
    <mergeCell ref="P21:P22"/>
    <mergeCell ref="P23:P24"/>
    <mergeCell ref="P25:P26"/>
    <mergeCell ref="P27:P28"/>
    <mergeCell ref="R25:R26"/>
    <mergeCell ref="R27:R28"/>
    <mergeCell ref="T19:T20"/>
    <mergeCell ref="T21:T22"/>
    <mergeCell ref="T23:T24"/>
    <mergeCell ref="T25:T26"/>
    <mergeCell ref="T27:T28"/>
    <mergeCell ref="S27:S28"/>
    <mergeCell ref="Z27:Z28"/>
    <mergeCell ref="X27:X28"/>
    <mergeCell ref="Z23:Z24"/>
    <mergeCell ref="W23:W24"/>
    <mergeCell ref="Y19:Y20"/>
    <mergeCell ref="Y21:Y22"/>
    <mergeCell ref="Y23:Y24"/>
    <mergeCell ref="Y25:Y26"/>
    <mergeCell ref="Z19:Z20"/>
    <mergeCell ref="Z21:Z22"/>
    <mergeCell ref="X21:X22"/>
    <mergeCell ref="X23:X24"/>
    <mergeCell ref="X25:X26"/>
    <mergeCell ref="Z25:Z26"/>
    <mergeCell ref="Y27:Y28"/>
    <mergeCell ref="X19:X20"/>
  </mergeCells>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4　本人について&amp;"-,標準"&amp;11
</oddHeader>
    <oddFooter>&amp;C&amp;"HG丸ｺﾞｼｯｸM-PRO,標準"&amp;10&amp;P / &amp;N ページ　(問4-4)</oddFooter>
  </headerFooter>
  <rowBreaks count="1" manualBreakCount="1">
    <brk id="55" max="16383" man="1"/>
  </rowBreaks>
  <colBreaks count="2" manualBreakCount="2">
    <brk id="12" max="1048575" man="1"/>
    <brk id="26" max="1048575" man="1"/>
  </colBreaks>
</worksheet>
</file>

<file path=xl/worksheets/sheet26.xml><?xml version="1.0" encoding="utf-8"?>
<worksheet xmlns="http://schemas.openxmlformats.org/spreadsheetml/2006/main" xmlns:r="http://schemas.openxmlformats.org/officeDocument/2006/relationships">
  <sheetPr>
    <tabColor rgb="FF00B050"/>
  </sheetPr>
  <dimension ref="B1:Y64"/>
  <sheetViews>
    <sheetView zoomScale="80" zoomScaleNormal="80" workbookViewId="0"/>
  </sheetViews>
  <sheetFormatPr defaultRowHeight="13.5"/>
  <cols>
    <col min="2" max="4" width="9" style="35"/>
    <col min="9" max="16" width="9" style="35"/>
    <col min="20" max="21" width="9" style="35"/>
  </cols>
  <sheetData>
    <row r="1" spans="2:25" ht="15" customHeight="1">
      <c r="B1" s="180" t="s">
        <v>737</v>
      </c>
      <c r="I1" s="35" t="s">
        <v>606</v>
      </c>
    </row>
    <row r="2" spans="2:25" ht="15" customHeight="1"/>
    <row r="3" spans="2:25" ht="15" customHeight="1">
      <c r="B3" s="35" t="s">
        <v>473</v>
      </c>
      <c r="I3" s="35" t="s">
        <v>318</v>
      </c>
    </row>
    <row r="4" spans="2:25" s="46" customFormat="1" ht="15" customHeight="1">
      <c r="B4" s="36"/>
      <c r="C4" s="36"/>
      <c r="D4" s="42" t="s">
        <v>23</v>
      </c>
      <c r="E4" s="36" t="s">
        <v>24</v>
      </c>
      <c r="G4" s="73"/>
      <c r="H4" s="73"/>
      <c r="I4" s="36"/>
      <c r="J4" s="36"/>
      <c r="K4" s="36"/>
      <c r="L4" s="36"/>
      <c r="M4" s="36"/>
      <c r="N4" s="36"/>
      <c r="O4" s="36"/>
      <c r="P4" s="36"/>
      <c r="Q4" s="42" t="s">
        <v>23</v>
      </c>
      <c r="R4" s="36" t="s">
        <v>24</v>
      </c>
    </row>
    <row r="5" spans="2:25" ht="15" customHeight="1">
      <c r="B5" s="35" t="s">
        <v>239</v>
      </c>
      <c r="D5" s="67">
        <v>43</v>
      </c>
      <c r="E5" s="4">
        <f>D5/115*100</f>
        <v>37.391304347826086</v>
      </c>
      <c r="G5" s="4"/>
      <c r="H5" s="4"/>
      <c r="I5" s="35" t="s">
        <v>252</v>
      </c>
      <c r="Q5" s="43"/>
      <c r="Y5" s="26"/>
    </row>
    <row r="6" spans="2:25" ht="15" customHeight="1">
      <c r="B6" s="35" t="s">
        <v>311</v>
      </c>
      <c r="D6" s="67">
        <v>68</v>
      </c>
      <c r="E6" s="4">
        <f t="shared" ref="E6:E7" si="0">D6/115*100</f>
        <v>59.130434782608695</v>
      </c>
      <c r="G6" s="4"/>
      <c r="H6" s="4"/>
      <c r="J6" s="35" t="s">
        <v>253</v>
      </c>
      <c r="Q6" s="43">
        <v>4</v>
      </c>
      <c r="R6" s="4">
        <f>Q6/115*100</f>
        <v>3.4782608695652173</v>
      </c>
      <c r="Y6" s="26"/>
    </row>
    <row r="7" spans="2:25" ht="15" customHeight="1">
      <c r="B7" s="35" t="s">
        <v>22</v>
      </c>
      <c r="D7" s="67">
        <v>4</v>
      </c>
      <c r="E7" s="4">
        <f t="shared" si="0"/>
        <v>3.4782608695652173</v>
      </c>
      <c r="G7" s="4"/>
      <c r="H7" s="4"/>
      <c r="J7" s="35" t="s">
        <v>254</v>
      </c>
      <c r="Q7" s="43">
        <v>14</v>
      </c>
      <c r="R7" s="4">
        <f t="shared" ref="R7:R34" si="1">Q7/115*100</f>
        <v>12.173913043478262</v>
      </c>
      <c r="Y7" s="26"/>
    </row>
    <row r="8" spans="2:25" ht="15" customHeight="1">
      <c r="B8" s="37" t="s">
        <v>2</v>
      </c>
      <c r="C8" s="37"/>
      <c r="D8" s="44">
        <v>115</v>
      </c>
      <c r="E8" s="23">
        <v>100</v>
      </c>
      <c r="G8" s="14"/>
      <c r="H8" s="14"/>
      <c r="J8" s="35" t="s">
        <v>255</v>
      </c>
      <c r="Q8" s="43">
        <v>1</v>
      </c>
      <c r="R8" s="4">
        <f t="shared" si="1"/>
        <v>0.86956521739130432</v>
      </c>
      <c r="Y8" s="26"/>
    </row>
    <row r="9" spans="2:25" ht="15" customHeight="1">
      <c r="J9" s="35" t="s">
        <v>256</v>
      </c>
      <c r="Q9" s="43">
        <v>2</v>
      </c>
      <c r="R9" s="4">
        <f t="shared" si="1"/>
        <v>1.7391304347826086</v>
      </c>
      <c r="Y9" s="26"/>
    </row>
    <row r="10" spans="2:25" ht="15" customHeight="1">
      <c r="J10" s="35" t="s">
        <v>257</v>
      </c>
      <c r="Q10" s="43">
        <v>1</v>
      </c>
      <c r="R10" s="4">
        <f t="shared" si="1"/>
        <v>0.86956521739130432</v>
      </c>
      <c r="Y10" s="26"/>
    </row>
    <row r="11" spans="2:25" ht="15" customHeight="1">
      <c r="B11" s="35" t="s">
        <v>474</v>
      </c>
      <c r="J11" s="35" t="s">
        <v>258</v>
      </c>
      <c r="Q11" s="43">
        <v>1</v>
      </c>
      <c r="R11" s="4">
        <f t="shared" si="1"/>
        <v>0.86956521739130432</v>
      </c>
      <c r="Y11" s="26"/>
    </row>
    <row r="12" spans="2:25" ht="15" customHeight="1">
      <c r="B12" s="37"/>
      <c r="C12" s="37"/>
      <c r="D12" s="37"/>
      <c r="E12" s="42" t="s">
        <v>23</v>
      </c>
      <c r="F12" s="74" t="s">
        <v>24</v>
      </c>
      <c r="G12" s="147"/>
      <c r="J12" s="35" t="s">
        <v>259</v>
      </c>
      <c r="Q12" s="43">
        <v>0</v>
      </c>
      <c r="R12" s="4">
        <f t="shared" si="1"/>
        <v>0</v>
      </c>
    </row>
    <row r="13" spans="2:25" ht="15" customHeight="1">
      <c r="B13" s="106" t="s">
        <v>595</v>
      </c>
      <c r="C13" s="106"/>
      <c r="D13" s="106"/>
      <c r="E13" s="68">
        <v>9</v>
      </c>
      <c r="F13" s="4">
        <v>20.930232558139501</v>
      </c>
      <c r="G13" s="4"/>
      <c r="J13" s="35" t="s">
        <v>260</v>
      </c>
      <c r="Q13" s="43">
        <v>4</v>
      </c>
      <c r="R13" s="4">
        <f t="shared" si="1"/>
        <v>3.4782608695652173</v>
      </c>
    </row>
    <row r="14" spans="2:25" ht="15" customHeight="1">
      <c r="B14" s="106" t="s">
        <v>740</v>
      </c>
      <c r="C14" s="106"/>
      <c r="D14" s="106"/>
      <c r="E14" s="68">
        <v>5</v>
      </c>
      <c r="F14" s="4">
        <v>11.6279069767442</v>
      </c>
      <c r="G14" s="4"/>
      <c r="J14" s="35" t="s">
        <v>261</v>
      </c>
      <c r="Q14" s="43">
        <v>1</v>
      </c>
      <c r="R14" s="4">
        <f t="shared" si="1"/>
        <v>0.86956521739130432</v>
      </c>
    </row>
    <row r="15" spans="2:25" ht="15" customHeight="1">
      <c r="B15" s="106" t="s">
        <v>741</v>
      </c>
      <c r="C15" s="106"/>
      <c r="D15" s="106"/>
      <c r="E15" s="68">
        <v>10</v>
      </c>
      <c r="F15" s="4">
        <v>23.255813953488399</v>
      </c>
      <c r="G15" s="4"/>
      <c r="J15" s="35" t="s">
        <v>262</v>
      </c>
      <c r="Q15" s="43">
        <v>0</v>
      </c>
      <c r="R15" s="4">
        <f t="shared" si="1"/>
        <v>0</v>
      </c>
    </row>
    <row r="16" spans="2:25" ht="15" customHeight="1">
      <c r="B16" s="143" t="s">
        <v>742</v>
      </c>
      <c r="C16" s="143"/>
      <c r="D16" s="143"/>
      <c r="E16" s="68">
        <v>10</v>
      </c>
      <c r="F16" s="4">
        <v>23.255813953488399</v>
      </c>
      <c r="G16" s="4"/>
      <c r="J16" s="35" t="s">
        <v>17</v>
      </c>
      <c r="Q16" s="43">
        <v>2</v>
      </c>
      <c r="R16" s="4">
        <f t="shared" si="1"/>
        <v>1.7391304347826086</v>
      </c>
    </row>
    <row r="17" spans="2:18" ht="15" customHeight="1">
      <c r="B17" s="143" t="s">
        <v>739</v>
      </c>
      <c r="C17" s="143"/>
      <c r="D17" s="143"/>
      <c r="E17" s="68">
        <v>6</v>
      </c>
      <c r="F17" s="4">
        <v>13.953488372093</v>
      </c>
      <c r="G17" s="4"/>
      <c r="Q17" s="43"/>
      <c r="R17" s="4"/>
    </row>
    <row r="18" spans="2:18" ht="15" customHeight="1">
      <c r="B18" s="144" t="s">
        <v>22</v>
      </c>
      <c r="C18" s="144"/>
      <c r="D18" s="144"/>
      <c r="E18" s="68">
        <v>3</v>
      </c>
      <c r="F18" s="4">
        <v>6.9767441860465098</v>
      </c>
      <c r="G18" s="4"/>
      <c r="I18" s="35" t="s">
        <v>263</v>
      </c>
      <c r="Q18" s="43"/>
      <c r="R18" s="4"/>
    </row>
    <row r="19" spans="2:18" ht="15" customHeight="1">
      <c r="B19" s="145" t="s">
        <v>2</v>
      </c>
      <c r="C19" s="145"/>
      <c r="D19" s="145"/>
      <c r="E19" s="44">
        <v>43</v>
      </c>
      <c r="F19" s="23">
        <v>100</v>
      </c>
      <c r="G19" s="14"/>
      <c r="J19" s="35" t="s">
        <v>264</v>
      </c>
      <c r="Q19" s="43">
        <v>33</v>
      </c>
      <c r="R19" s="4">
        <f t="shared" si="1"/>
        <v>28.695652173913043</v>
      </c>
    </row>
    <row r="20" spans="2:18" ht="15" customHeight="1">
      <c r="J20" s="35" t="s">
        <v>265</v>
      </c>
      <c r="Q20" s="43">
        <v>0</v>
      </c>
      <c r="R20" s="4">
        <f t="shared" si="1"/>
        <v>0</v>
      </c>
    </row>
    <row r="21" spans="2:18" ht="15" customHeight="1">
      <c r="J21" s="35" t="s">
        <v>266</v>
      </c>
      <c r="Q21" s="43">
        <v>19</v>
      </c>
      <c r="R21" s="4">
        <f t="shared" si="1"/>
        <v>16.521739130434781</v>
      </c>
    </row>
    <row r="22" spans="2:18" ht="15" customHeight="1">
      <c r="J22" s="35" t="s">
        <v>267</v>
      </c>
      <c r="Q22" s="43">
        <v>30</v>
      </c>
      <c r="R22" s="4">
        <f t="shared" si="1"/>
        <v>26.086956521739129</v>
      </c>
    </row>
    <row r="23" spans="2:18" ht="15" customHeight="1">
      <c r="J23" s="35" t="s">
        <v>268</v>
      </c>
      <c r="Q23" s="43">
        <v>18</v>
      </c>
      <c r="R23" s="4">
        <f t="shared" si="1"/>
        <v>15.65217391304348</v>
      </c>
    </row>
    <row r="24" spans="2:18" ht="15" customHeight="1">
      <c r="J24" s="35" t="s">
        <v>269</v>
      </c>
      <c r="Q24" s="43">
        <v>20</v>
      </c>
      <c r="R24" s="4">
        <f t="shared" si="1"/>
        <v>17.391304347826086</v>
      </c>
    </row>
    <row r="25" spans="2:18" ht="15" customHeight="1">
      <c r="J25" s="35" t="s">
        <v>17</v>
      </c>
      <c r="Q25" s="43">
        <v>5</v>
      </c>
      <c r="R25" s="4">
        <f t="shared" si="1"/>
        <v>4.3478260869565215</v>
      </c>
    </row>
    <row r="26" spans="2:18" ht="15" customHeight="1">
      <c r="Q26" s="43"/>
      <c r="R26" s="4"/>
    </row>
    <row r="27" spans="2:18" ht="15" customHeight="1">
      <c r="I27" s="35" t="s">
        <v>270</v>
      </c>
      <c r="Q27" s="43"/>
      <c r="R27" s="4"/>
    </row>
    <row r="28" spans="2:18" ht="15" customHeight="1">
      <c r="J28" s="35" t="s">
        <v>271</v>
      </c>
      <c r="Q28" s="43">
        <v>2</v>
      </c>
      <c r="R28" s="4">
        <f t="shared" si="1"/>
        <v>1.7391304347826086</v>
      </c>
    </row>
    <row r="29" spans="2:18" ht="15" customHeight="1">
      <c r="J29" s="35" t="s">
        <v>272</v>
      </c>
      <c r="Q29" s="43">
        <v>14</v>
      </c>
      <c r="R29" s="4">
        <f t="shared" si="1"/>
        <v>12.173913043478262</v>
      </c>
    </row>
    <row r="30" spans="2:18" ht="15" customHeight="1">
      <c r="J30" s="35" t="s">
        <v>273</v>
      </c>
      <c r="Q30" s="43">
        <v>7</v>
      </c>
      <c r="R30" s="4">
        <f t="shared" si="1"/>
        <v>6.0869565217391308</v>
      </c>
    </row>
    <row r="31" spans="2:18" ht="15" customHeight="1">
      <c r="J31" s="35" t="s">
        <v>274</v>
      </c>
      <c r="Q31" s="43">
        <v>0</v>
      </c>
      <c r="R31" s="4">
        <f t="shared" si="1"/>
        <v>0</v>
      </c>
    </row>
    <row r="32" spans="2:18" ht="15" customHeight="1">
      <c r="J32" s="35" t="s">
        <v>275</v>
      </c>
      <c r="Q32" s="43">
        <v>0</v>
      </c>
      <c r="R32" s="4">
        <f t="shared" si="1"/>
        <v>0</v>
      </c>
    </row>
    <row r="33" spans="9:18" ht="15" customHeight="1">
      <c r="J33" s="35" t="s">
        <v>276</v>
      </c>
      <c r="Q33" s="43">
        <v>4</v>
      </c>
      <c r="R33" s="4">
        <f t="shared" si="1"/>
        <v>3.4782608695652173</v>
      </c>
    </row>
    <row r="34" spans="9:18" ht="15" customHeight="1">
      <c r="J34" s="35" t="s">
        <v>17</v>
      </c>
      <c r="Q34" s="43">
        <v>3</v>
      </c>
      <c r="R34" s="4">
        <f t="shared" si="1"/>
        <v>2.6086956521739131</v>
      </c>
    </row>
    <row r="35" spans="9:18" ht="15" customHeight="1">
      <c r="Q35" s="43"/>
      <c r="R35" s="4"/>
    </row>
    <row r="36" spans="9:18" ht="15" customHeight="1">
      <c r="I36" s="35" t="s">
        <v>22</v>
      </c>
      <c r="Q36" s="43">
        <v>0</v>
      </c>
      <c r="R36" s="4">
        <v>0</v>
      </c>
    </row>
    <row r="37" spans="9:18" ht="15" customHeight="1" thickBot="1">
      <c r="I37" s="63" t="s">
        <v>2</v>
      </c>
      <c r="J37" s="63"/>
      <c r="K37" s="63"/>
      <c r="L37" s="63"/>
      <c r="M37" s="63"/>
      <c r="N37" s="63"/>
      <c r="O37" s="63"/>
      <c r="P37" s="63"/>
      <c r="Q37" s="59">
        <v>185</v>
      </c>
      <c r="R37" s="60">
        <f>Q37/115*100</f>
        <v>160.86956521739131</v>
      </c>
    </row>
    <row r="38" spans="9:18" ht="15" customHeight="1" thickTop="1">
      <c r="I38" s="64" t="s">
        <v>312</v>
      </c>
      <c r="J38" s="64"/>
      <c r="K38" s="64"/>
      <c r="L38" s="64"/>
      <c r="M38" s="64"/>
      <c r="N38" s="64"/>
      <c r="O38" s="64"/>
      <c r="P38" s="64"/>
      <c r="Q38" s="61">
        <v>115</v>
      </c>
      <c r="R38" s="113">
        <v>100</v>
      </c>
    </row>
    <row r="39" spans="9:18" ht="15" customHeight="1"/>
    <row r="40" spans="9:18" ht="15" customHeight="1">
      <c r="I40" s="35" t="s">
        <v>319</v>
      </c>
      <c r="K40"/>
      <c r="L40"/>
    </row>
    <row r="41" spans="9:18" ht="15" customHeight="1">
      <c r="I41" s="36"/>
      <c r="J41" s="36"/>
      <c r="K41" s="42" t="s">
        <v>23</v>
      </c>
      <c r="L41" s="36" t="s">
        <v>24</v>
      </c>
    </row>
    <row r="42" spans="9:18" ht="15" customHeight="1">
      <c r="I42" s="35" t="s">
        <v>530</v>
      </c>
      <c r="K42" s="68">
        <v>22</v>
      </c>
      <c r="L42" s="4">
        <f>K42/115*100</f>
        <v>19.130434782608695</v>
      </c>
    </row>
    <row r="43" spans="9:18" ht="15" customHeight="1">
      <c r="I43" s="35" t="s">
        <v>743</v>
      </c>
      <c r="K43" s="68">
        <v>24</v>
      </c>
      <c r="L43" s="4">
        <f t="shared" ref="L43:L49" si="2">K43/115*100</f>
        <v>20.869565217391305</v>
      </c>
    </row>
    <row r="44" spans="9:18" ht="15" customHeight="1">
      <c r="I44" s="35" t="s">
        <v>744</v>
      </c>
      <c r="K44" s="68">
        <v>31</v>
      </c>
      <c r="L44" s="4">
        <f t="shared" si="2"/>
        <v>26.956521739130434</v>
      </c>
    </row>
    <row r="45" spans="9:18" ht="15" customHeight="1">
      <c r="I45" s="35" t="s">
        <v>745</v>
      </c>
      <c r="K45" s="68">
        <v>18</v>
      </c>
      <c r="L45" s="4">
        <f t="shared" si="2"/>
        <v>15.65217391304348</v>
      </c>
    </row>
    <row r="46" spans="9:18" ht="15" customHeight="1">
      <c r="I46" s="35" t="s">
        <v>746</v>
      </c>
      <c r="K46" s="68">
        <v>18</v>
      </c>
      <c r="L46" s="4">
        <f t="shared" si="2"/>
        <v>15.65217391304348</v>
      </c>
    </row>
    <row r="47" spans="9:18" ht="15" customHeight="1">
      <c r="I47" s="35" t="s">
        <v>747</v>
      </c>
      <c r="K47" s="68">
        <v>12</v>
      </c>
      <c r="L47" s="4">
        <f t="shared" si="2"/>
        <v>10.434782608695652</v>
      </c>
    </row>
    <row r="48" spans="9:18" ht="15" customHeight="1">
      <c r="I48" s="35" t="s">
        <v>738</v>
      </c>
      <c r="K48" s="68">
        <v>21</v>
      </c>
      <c r="L48" s="4">
        <f t="shared" si="2"/>
        <v>18.260869565217391</v>
      </c>
    </row>
    <row r="49" spans="9:12" ht="15" customHeight="1">
      <c r="I49" s="35" t="s">
        <v>22</v>
      </c>
      <c r="K49" s="68">
        <v>9</v>
      </c>
      <c r="L49" s="4">
        <f t="shared" si="2"/>
        <v>7.8260869565217401</v>
      </c>
    </row>
    <row r="50" spans="9:12" ht="15" customHeight="1" thickBot="1">
      <c r="I50" s="63" t="s">
        <v>2</v>
      </c>
      <c r="J50" s="63"/>
      <c r="K50" s="59">
        <f>SUM(K42:K49)</f>
        <v>155</v>
      </c>
      <c r="L50" s="146">
        <f>SUM(L42:L49)</f>
        <v>134.78260869565219</v>
      </c>
    </row>
    <row r="51" spans="9:12" ht="15" customHeight="1" thickTop="1">
      <c r="I51" s="104" t="s">
        <v>312</v>
      </c>
      <c r="J51" s="104"/>
      <c r="K51" s="103">
        <v>115</v>
      </c>
      <c r="L51" s="113">
        <v>100</v>
      </c>
    </row>
    <row r="52" spans="9:12">
      <c r="K52"/>
      <c r="L52"/>
    </row>
    <row r="53" spans="9:12">
      <c r="I53" s="123"/>
    </row>
    <row r="54" spans="9:12">
      <c r="I54" s="123"/>
    </row>
    <row r="55" spans="9:12">
      <c r="I55" s="123"/>
    </row>
    <row r="56" spans="9:12">
      <c r="I56" s="123"/>
    </row>
    <row r="57" spans="9:12">
      <c r="I57" s="123"/>
    </row>
    <row r="58" spans="9:12">
      <c r="I58" s="123"/>
    </row>
    <row r="59" spans="9:12">
      <c r="I59" s="123"/>
    </row>
    <row r="60" spans="9:12">
      <c r="I60" s="123"/>
    </row>
    <row r="61" spans="9:12">
      <c r="I61" s="123"/>
    </row>
    <row r="62" spans="9:12">
      <c r="I62" s="123"/>
    </row>
    <row r="63" spans="9:12">
      <c r="I63" s="123"/>
    </row>
    <row r="64" spans="9:12">
      <c r="I64" s="123"/>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4　本人について&amp;"-,標準"&amp;11
</oddHeader>
    <oddFooter>&amp;C&amp;"HG丸ｺﾞｼｯｸM-PRO,標準"&amp;10&amp;P / &amp;N ページ　(問4-5･6)</oddFooter>
  </headerFooter>
  <colBreaks count="1" manualBreakCount="1">
    <brk id="8" max="1048575" man="1"/>
  </colBreaks>
</worksheet>
</file>

<file path=xl/worksheets/sheet27.xml><?xml version="1.0" encoding="utf-8"?>
<worksheet xmlns="http://schemas.openxmlformats.org/spreadsheetml/2006/main" xmlns:r="http://schemas.openxmlformats.org/officeDocument/2006/relationships">
  <sheetPr>
    <tabColor rgb="FF00B050"/>
  </sheetPr>
  <dimension ref="B1:X41"/>
  <sheetViews>
    <sheetView zoomScale="80" zoomScaleNormal="80" workbookViewId="0"/>
  </sheetViews>
  <sheetFormatPr defaultRowHeight="13.5"/>
  <cols>
    <col min="2" max="4" width="9" style="35"/>
    <col min="9" max="11" width="9" style="35"/>
    <col min="15" max="22" width="9" style="35"/>
  </cols>
  <sheetData>
    <row r="1" spans="2:24" ht="18" customHeight="1">
      <c r="B1" s="35" t="s">
        <v>610</v>
      </c>
    </row>
    <row r="2" spans="2:24" ht="18" customHeight="1"/>
    <row r="3" spans="2:24" ht="18" customHeight="1">
      <c r="B3" s="37"/>
      <c r="C3" s="37"/>
      <c r="D3" s="42" t="s">
        <v>23</v>
      </c>
      <c r="E3" s="36" t="s">
        <v>24</v>
      </c>
      <c r="I3" s="35" t="s">
        <v>296</v>
      </c>
      <c r="O3" s="35" t="s">
        <v>297</v>
      </c>
    </row>
    <row r="4" spans="2:24" ht="18" customHeight="1">
      <c r="B4" s="35" t="s">
        <v>239</v>
      </c>
      <c r="D4" s="67">
        <v>80</v>
      </c>
      <c r="E4" s="4">
        <f>D4/115*100</f>
        <v>69.565217391304344</v>
      </c>
      <c r="I4" s="37"/>
      <c r="J4" s="37"/>
      <c r="K4" s="37"/>
      <c r="L4" s="42" t="s">
        <v>23</v>
      </c>
      <c r="M4" s="36" t="s">
        <v>24</v>
      </c>
      <c r="N4" s="3"/>
      <c r="O4" s="37"/>
      <c r="P4" s="37"/>
      <c r="Q4" s="37"/>
      <c r="R4" s="37"/>
      <c r="S4" s="37"/>
      <c r="T4" s="37"/>
      <c r="U4" s="37"/>
      <c r="V4" s="37"/>
      <c r="W4" s="42" t="s">
        <v>23</v>
      </c>
      <c r="X4" s="36" t="s">
        <v>24</v>
      </c>
    </row>
    <row r="5" spans="2:24" ht="18" customHeight="1">
      <c r="B5" s="35" t="s">
        <v>311</v>
      </c>
      <c r="D5" s="67">
        <v>35</v>
      </c>
      <c r="E5" s="4">
        <f>D5/115*100</f>
        <v>30.434782608695656</v>
      </c>
      <c r="I5" s="35" t="s">
        <v>238</v>
      </c>
      <c r="L5" s="43"/>
      <c r="O5" s="35" t="s">
        <v>252</v>
      </c>
      <c r="W5" s="43"/>
    </row>
    <row r="6" spans="2:24" ht="18" customHeight="1">
      <c r="B6" s="37" t="s">
        <v>2</v>
      </c>
      <c r="C6" s="37"/>
      <c r="D6" s="44">
        <v>115</v>
      </c>
      <c r="E6" s="23">
        <v>100</v>
      </c>
      <c r="K6" s="35" t="s">
        <v>529</v>
      </c>
      <c r="L6" s="67">
        <v>3</v>
      </c>
      <c r="M6" s="4">
        <v>3.75</v>
      </c>
      <c r="N6" s="4"/>
      <c r="P6" s="35" t="s">
        <v>253</v>
      </c>
      <c r="W6" s="43">
        <v>0</v>
      </c>
      <c r="X6" s="4">
        <v>0</v>
      </c>
    </row>
    <row r="7" spans="2:24" ht="18" customHeight="1">
      <c r="K7" s="35" t="s">
        <v>545</v>
      </c>
      <c r="L7" s="67">
        <v>8</v>
      </c>
      <c r="M7" s="4">
        <v>10</v>
      </c>
      <c r="N7" s="4"/>
      <c r="P7" s="35" t="s">
        <v>254</v>
      </c>
      <c r="W7" s="43">
        <v>12</v>
      </c>
      <c r="X7" s="4">
        <v>15</v>
      </c>
    </row>
    <row r="8" spans="2:24" ht="18" customHeight="1">
      <c r="K8" s="35" t="s">
        <v>558</v>
      </c>
      <c r="L8" s="67">
        <v>4</v>
      </c>
      <c r="M8" s="4">
        <v>5</v>
      </c>
      <c r="N8" s="4"/>
      <c r="P8" s="35" t="s">
        <v>255</v>
      </c>
      <c r="W8" s="43">
        <v>1</v>
      </c>
      <c r="X8" s="4">
        <v>1.25</v>
      </c>
    </row>
    <row r="9" spans="2:24" ht="18" customHeight="1">
      <c r="B9" s="35" t="s">
        <v>614</v>
      </c>
      <c r="K9" s="35" t="s">
        <v>577</v>
      </c>
      <c r="L9" s="67">
        <v>3</v>
      </c>
      <c r="M9" s="4">
        <v>3.75</v>
      </c>
      <c r="N9" s="4"/>
      <c r="P9" s="35" t="s">
        <v>256</v>
      </c>
      <c r="W9" s="43">
        <v>0</v>
      </c>
      <c r="X9" s="4">
        <v>0</v>
      </c>
    </row>
    <row r="10" spans="2:24" ht="18" customHeight="1">
      <c r="B10" s="66" t="s">
        <v>611</v>
      </c>
      <c r="C10" s="66"/>
      <c r="D10" s="66"/>
      <c r="K10" s="35" t="s">
        <v>594</v>
      </c>
      <c r="L10" s="67">
        <v>0</v>
      </c>
      <c r="M10" s="4">
        <v>0</v>
      </c>
      <c r="N10" s="4"/>
      <c r="P10" s="35" t="s">
        <v>257</v>
      </c>
      <c r="W10" s="43">
        <v>0</v>
      </c>
      <c r="X10" s="4">
        <v>0</v>
      </c>
    </row>
    <row r="11" spans="2:24" ht="18" customHeight="1">
      <c r="K11" s="35" t="s">
        <v>605</v>
      </c>
      <c r="L11" s="67">
        <v>3</v>
      </c>
      <c r="M11" s="4">
        <v>3.75</v>
      </c>
      <c r="N11" s="4"/>
      <c r="P11" s="35" t="s">
        <v>258</v>
      </c>
      <c r="W11" s="43">
        <v>1</v>
      </c>
      <c r="X11" s="4">
        <v>1.25</v>
      </c>
    </row>
    <row r="12" spans="2:24" ht="18" customHeight="1">
      <c r="B12" s="35" t="s">
        <v>277</v>
      </c>
      <c r="K12" s="35" t="s">
        <v>22</v>
      </c>
      <c r="L12" s="43">
        <v>0</v>
      </c>
      <c r="M12" s="4">
        <v>0</v>
      </c>
      <c r="N12" s="4"/>
      <c r="P12" s="35" t="s">
        <v>259</v>
      </c>
      <c r="W12" s="43">
        <v>0</v>
      </c>
      <c r="X12" s="4">
        <v>0</v>
      </c>
    </row>
    <row r="13" spans="2:24" ht="18" customHeight="1">
      <c r="B13" s="37"/>
      <c r="C13" s="37"/>
      <c r="D13" s="37"/>
      <c r="E13" s="42" t="s">
        <v>23</v>
      </c>
      <c r="F13" s="36" t="s">
        <v>24</v>
      </c>
      <c r="L13" s="43"/>
      <c r="M13" s="4"/>
      <c r="N13" s="4"/>
      <c r="P13" s="35" t="s">
        <v>260</v>
      </c>
      <c r="W13" s="43">
        <v>4</v>
      </c>
      <c r="X13" s="4">
        <v>5</v>
      </c>
    </row>
    <row r="14" spans="2:24" ht="18" customHeight="1">
      <c r="B14" s="35" t="s">
        <v>559</v>
      </c>
      <c r="E14" s="43">
        <v>3</v>
      </c>
      <c r="F14" s="4">
        <v>3.75</v>
      </c>
      <c r="G14" s="27"/>
      <c r="I14" s="35" t="s">
        <v>240</v>
      </c>
      <c r="L14" s="43"/>
      <c r="M14" s="4"/>
      <c r="N14" s="4"/>
      <c r="P14" s="35" t="s">
        <v>261</v>
      </c>
      <c r="W14" s="43">
        <v>1</v>
      </c>
      <c r="X14" s="4">
        <v>1.25</v>
      </c>
    </row>
    <row r="15" spans="2:24" ht="18" customHeight="1">
      <c r="B15" s="35" t="s">
        <v>750</v>
      </c>
      <c r="E15" s="43">
        <v>16</v>
      </c>
      <c r="F15" s="4">
        <v>20</v>
      </c>
      <c r="G15" s="27"/>
      <c r="K15" s="35" t="s">
        <v>317</v>
      </c>
      <c r="L15" s="43">
        <v>11</v>
      </c>
      <c r="M15" s="4">
        <v>13.75</v>
      </c>
      <c r="N15" s="4"/>
      <c r="P15" s="35" t="s">
        <v>262</v>
      </c>
      <c r="W15" s="43">
        <v>0</v>
      </c>
      <c r="X15" s="4">
        <v>0</v>
      </c>
    </row>
    <row r="16" spans="2:24" ht="18" customHeight="1">
      <c r="B16" s="35" t="s">
        <v>744</v>
      </c>
      <c r="E16" s="43">
        <v>18</v>
      </c>
      <c r="F16" s="4">
        <v>22.5</v>
      </c>
      <c r="G16" s="27"/>
      <c r="K16" s="35" t="s">
        <v>17</v>
      </c>
      <c r="L16" s="43">
        <v>26</v>
      </c>
      <c r="M16" s="4">
        <v>32.5</v>
      </c>
      <c r="N16" s="4"/>
      <c r="P16" s="35" t="s">
        <v>17</v>
      </c>
      <c r="W16" s="43">
        <v>1</v>
      </c>
      <c r="X16" s="4">
        <v>1.25</v>
      </c>
    </row>
    <row r="17" spans="2:24" ht="18" customHeight="1">
      <c r="B17" s="35" t="s">
        <v>745</v>
      </c>
      <c r="E17" s="43">
        <v>15</v>
      </c>
      <c r="F17" s="4">
        <v>18.75</v>
      </c>
      <c r="G17" s="27"/>
      <c r="K17" s="35" t="s">
        <v>22</v>
      </c>
      <c r="L17" s="43">
        <v>0</v>
      </c>
      <c r="M17" s="4">
        <v>0</v>
      </c>
      <c r="N17" s="4"/>
      <c r="W17" s="43"/>
      <c r="X17" s="4"/>
    </row>
    <row r="18" spans="2:24" ht="18" customHeight="1">
      <c r="B18" s="35" t="s">
        <v>746</v>
      </c>
      <c r="E18" s="43">
        <v>13</v>
      </c>
      <c r="F18" s="4">
        <v>16.25</v>
      </c>
      <c r="G18" s="27"/>
      <c r="L18" s="43"/>
      <c r="M18" s="4"/>
      <c r="N18" s="4"/>
      <c r="O18" s="35" t="s">
        <v>263</v>
      </c>
      <c r="W18" s="43"/>
      <c r="X18" s="4"/>
    </row>
    <row r="19" spans="2:24" ht="18" customHeight="1">
      <c r="B19" s="35" t="s">
        <v>749</v>
      </c>
      <c r="E19" s="43">
        <v>14</v>
      </c>
      <c r="F19" s="4">
        <v>17.5</v>
      </c>
      <c r="G19" s="27"/>
      <c r="I19" s="35" t="s">
        <v>241</v>
      </c>
      <c r="L19" s="43"/>
      <c r="M19" s="4"/>
      <c r="N19" s="4"/>
      <c r="P19" s="35" t="s">
        <v>264</v>
      </c>
      <c r="W19" s="43">
        <v>24</v>
      </c>
      <c r="X19" s="4">
        <v>30</v>
      </c>
    </row>
    <row r="20" spans="2:24" ht="18" customHeight="1">
      <c r="B20" s="35" t="s">
        <v>22</v>
      </c>
      <c r="E20" s="43">
        <v>1</v>
      </c>
      <c r="F20" s="4">
        <v>1.25</v>
      </c>
      <c r="G20" s="27"/>
      <c r="K20" s="35" t="s">
        <v>529</v>
      </c>
      <c r="L20" s="43">
        <v>1</v>
      </c>
      <c r="M20" s="4">
        <v>1.25</v>
      </c>
      <c r="N20" s="4"/>
      <c r="P20" s="35" t="s">
        <v>265</v>
      </c>
      <c r="W20" s="43">
        <v>0</v>
      </c>
      <c r="X20" s="4">
        <v>0</v>
      </c>
    </row>
    <row r="21" spans="2:24" ht="18" customHeight="1">
      <c r="B21" s="37" t="s">
        <v>2</v>
      </c>
      <c r="C21" s="37"/>
      <c r="D21" s="37"/>
      <c r="E21" s="44">
        <v>80</v>
      </c>
      <c r="F21" s="23">
        <v>100</v>
      </c>
      <c r="G21" s="27"/>
      <c r="K21" s="35" t="s">
        <v>545</v>
      </c>
      <c r="L21" s="43">
        <v>9</v>
      </c>
      <c r="M21" s="4">
        <v>11.25</v>
      </c>
      <c r="N21" s="4"/>
      <c r="P21" s="35" t="s">
        <v>266</v>
      </c>
      <c r="W21" s="43">
        <v>9</v>
      </c>
      <c r="X21" s="4">
        <v>11.25</v>
      </c>
    </row>
    <row r="22" spans="2:24" ht="18" customHeight="1">
      <c r="K22" s="35" t="s">
        <v>558</v>
      </c>
      <c r="L22" s="43">
        <v>15</v>
      </c>
      <c r="M22" s="4">
        <v>18.75</v>
      </c>
      <c r="N22" s="4"/>
      <c r="P22" s="35" t="s">
        <v>267</v>
      </c>
      <c r="W22" s="43">
        <v>7</v>
      </c>
      <c r="X22" s="4">
        <v>8.75</v>
      </c>
    </row>
    <row r="23" spans="2:24" ht="18" customHeight="1">
      <c r="B23" s="37"/>
      <c r="C23" s="37"/>
      <c r="D23" s="37"/>
      <c r="E23" s="39" t="s">
        <v>748</v>
      </c>
      <c r="L23" s="43"/>
      <c r="M23" s="4"/>
      <c r="N23" s="4"/>
      <c r="P23" s="35" t="s">
        <v>268</v>
      </c>
      <c r="W23" s="43">
        <v>1</v>
      </c>
      <c r="X23" s="4">
        <v>1.25</v>
      </c>
    </row>
    <row r="24" spans="2:24" ht="18" customHeight="1">
      <c r="B24" s="35" t="s">
        <v>45</v>
      </c>
      <c r="E24" s="75">
        <v>15.5</v>
      </c>
      <c r="I24" s="35" t="s">
        <v>22</v>
      </c>
      <c r="L24" s="43">
        <v>0</v>
      </c>
      <c r="M24" s="4">
        <v>0</v>
      </c>
      <c r="N24" s="4"/>
      <c r="P24" s="35" t="s">
        <v>269</v>
      </c>
      <c r="W24" s="43">
        <v>1</v>
      </c>
      <c r="X24" s="4">
        <v>1.25</v>
      </c>
    </row>
    <row r="25" spans="2:24" ht="18" customHeight="1" thickBot="1">
      <c r="B25" s="35" t="s">
        <v>46</v>
      </c>
      <c r="E25" s="75">
        <v>12.3</v>
      </c>
      <c r="I25" s="63" t="s">
        <v>2</v>
      </c>
      <c r="J25" s="63"/>
      <c r="K25" s="63"/>
      <c r="L25" s="59">
        <v>83</v>
      </c>
      <c r="M25" s="60">
        <v>103.75</v>
      </c>
      <c r="N25" s="4"/>
      <c r="P25" s="35" t="s">
        <v>17</v>
      </c>
      <c r="W25" s="43">
        <v>1</v>
      </c>
      <c r="X25" s="4">
        <v>1.25</v>
      </c>
    </row>
    <row r="26" spans="2:24" ht="18" customHeight="1" thickTop="1">
      <c r="B26" s="35" t="s">
        <v>62</v>
      </c>
      <c r="E26" s="75">
        <v>15.7</v>
      </c>
      <c r="I26" s="64" t="s">
        <v>312</v>
      </c>
      <c r="J26" s="64"/>
      <c r="K26" s="64"/>
      <c r="L26" s="61">
        <v>80</v>
      </c>
      <c r="M26" s="113">
        <v>100</v>
      </c>
      <c r="N26" s="4"/>
      <c r="W26" s="43"/>
      <c r="X26" s="4"/>
    </row>
    <row r="27" spans="2:24" ht="18" customHeight="1">
      <c r="B27" s="65" t="s">
        <v>61</v>
      </c>
      <c r="C27" s="65"/>
      <c r="D27" s="65"/>
      <c r="E27" s="76">
        <v>12.3</v>
      </c>
      <c r="N27" s="4"/>
      <c r="O27" s="35" t="s">
        <v>270</v>
      </c>
      <c r="W27" s="43"/>
      <c r="X27" s="4"/>
    </row>
    <row r="28" spans="2:24" ht="18" customHeight="1">
      <c r="I28" s="66"/>
      <c r="J28" s="66"/>
      <c r="N28" s="4"/>
      <c r="P28" s="35" t="s">
        <v>271</v>
      </c>
      <c r="W28" s="43">
        <v>2</v>
      </c>
      <c r="X28" s="4">
        <v>2.5</v>
      </c>
    </row>
    <row r="29" spans="2:24" ht="18" customHeight="1">
      <c r="N29" s="14"/>
      <c r="P29" s="35" t="s">
        <v>272</v>
      </c>
      <c r="W29" s="43">
        <v>7</v>
      </c>
      <c r="X29" s="4">
        <v>8.75</v>
      </c>
    </row>
    <row r="30" spans="2:24" ht="18" customHeight="1">
      <c r="P30" s="35" t="s">
        <v>273</v>
      </c>
      <c r="W30" s="43">
        <v>2</v>
      </c>
      <c r="X30" s="4">
        <v>2.5</v>
      </c>
    </row>
    <row r="31" spans="2:24" ht="18" customHeight="1">
      <c r="P31" s="35" t="s">
        <v>274</v>
      </c>
      <c r="W31" s="43">
        <v>0</v>
      </c>
      <c r="X31" s="4">
        <v>0</v>
      </c>
    </row>
    <row r="32" spans="2:24" ht="18" customHeight="1">
      <c r="P32" s="35" t="s">
        <v>275</v>
      </c>
      <c r="W32" s="43">
        <v>0</v>
      </c>
      <c r="X32" s="4">
        <v>0</v>
      </c>
    </row>
    <row r="33" spans="15:24" ht="18" customHeight="1">
      <c r="P33" s="35" t="s">
        <v>276</v>
      </c>
      <c r="W33" s="43">
        <v>2</v>
      </c>
      <c r="X33" s="4">
        <v>2.5</v>
      </c>
    </row>
    <row r="34" spans="15:24" ht="18" customHeight="1">
      <c r="P34" s="35" t="s">
        <v>17</v>
      </c>
      <c r="W34" s="43">
        <v>1</v>
      </c>
      <c r="X34" s="4">
        <v>1.25</v>
      </c>
    </row>
    <row r="35" spans="15:24" ht="18" customHeight="1">
      <c r="W35" s="43"/>
      <c r="X35" s="4"/>
    </row>
    <row r="36" spans="15:24" ht="18" customHeight="1">
      <c r="O36" s="35" t="s">
        <v>22</v>
      </c>
      <c r="W36" s="43">
        <v>5</v>
      </c>
      <c r="X36" s="4">
        <v>6.25</v>
      </c>
    </row>
    <row r="37" spans="15:24" ht="18" customHeight="1" thickBot="1">
      <c r="O37" s="63" t="s">
        <v>2</v>
      </c>
      <c r="P37" s="63"/>
      <c r="Q37" s="63"/>
      <c r="R37" s="63"/>
      <c r="S37" s="63"/>
      <c r="T37" s="63"/>
      <c r="U37" s="63"/>
      <c r="V37" s="63"/>
      <c r="W37" s="59">
        <v>82</v>
      </c>
      <c r="X37" s="60">
        <v>102.5</v>
      </c>
    </row>
    <row r="38" spans="15:24" ht="18" customHeight="1" thickTop="1">
      <c r="O38" s="64" t="s">
        <v>312</v>
      </c>
      <c r="P38" s="64"/>
      <c r="Q38" s="64"/>
      <c r="R38" s="64"/>
      <c r="S38" s="64"/>
      <c r="T38" s="64"/>
      <c r="U38" s="64"/>
      <c r="V38" s="64"/>
      <c r="W38" s="103">
        <v>80</v>
      </c>
      <c r="X38" s="113">
        <v>100</v>
      </c>
    </row>
    <row r="41" spans="15:24">
      <c r="O41" s="66"/>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4　本人について&amp;"-,標準"&amp;11
</oddHeader>
    <oddFooter>&amp;C&amp;"HG丸ｺﾞｼｯｸM-PRO,標準"&amp;10&amp;P / &amp;N ページ　(問4-7･8)</oddFooter>
  </headerFooter>
  <colBreaks count="2" manualBreakCount="2">
    <brk id="7" max="1048575" man="1"/>
    <brk id="14" max="1048575" man="1"/>
  </colBreaks>
</worksheet>
</file>

<file path=xl/worksheets/sheet28.xml><?xml version="1.0" encoding="utf-8"?>
<worksheet xmlns="http://schemas.openxmlformats.org/spreadsheetml/2006/main" xmlns:r="http://schemas.openxmlformats.org/officeDocument/2006/relationships">
  <sheetPr>
    <tabColor rgb="FF00B050"/>
  </sheetPr>
  <dimension ref="A1:F28"/>
  <sheetViews>
    <sheetView zoomScale="80" zoomScaleNormal="80" workbookViewId="0"/>
  </sheetViews>
  <sheetFormatPr defaultRowHeight="13.5"/>
  <cols>
    <col min="1" max="4" width="9" style="35"/>
  </cols>
  <sheetData>
    <row r="1" spans="1:6" ht="18" customHeight="1">
      <c r="A1" s="35" t="s">
        <v>616</v>
      </c>
    </row>
    <row r="2" spans="1:6" ht="18" customHeight="1"/>
    <row r="3" spans="1:6" s="35" customFormat="1" ht="18" customHeight="1">
      <c r="A3" s="37"/>
      <c r="B3" s="37"/>
      <c r="C3" s="37"/>
      <c r="D3" s="37" t="s">
        <v>242</v>
      </c>
      <c r="E3" s="42" t="s">
        <v>23</v>
      </c>
      <c r="F3" s="36" t="s">
        <v>751</v>
      </c>
    </row>
    <row r="4" spans="1:6" ht="18" customHeight="1">
      <c r="A4" s="35" t="s">
        <v>238</v>
      </c>
      <c r="E4" s="43"/>
    </row>
    <row r="5" spans="1:6" ht="18" customHeight="1">
      <c r="A5" s="35" t="s">
        <v>239</v>
      </c>
      <c r="D5" s="35" t="s">
        <v>529</v>
      </c>
      <c r="E5" s="67">
        <v>6</v>
      </c>
      <c r="F5" s="4">
        <f>E5/115*100</f>
        <v>5.2173913043478262</v>
      </c>
    </row>
    <row r="6" spans="1:6" ht="18" customHeight="1">
      <c r="D6" s="35" t="s">
        <v>545</v>
      </c>
      <c r="E6" s="67">
        <v>7</v>
      </c>
      <c r="F6" s="4">
        <f t="shared" ref="F6:F24" si="0">E6/115*100</f>
        <v>6.0869565217391308</v>
      </c>
    </row>
    <row r="7" spans="1:6" ht="18" customHeight="1">
      <c r="D7" s="35" t="s">
        <v>558</v>
      </c>
      <c r="E7" s="67">
        <v>4</v>
      </c>
      <c r="F7" s="4">
        <f t="shared" si="0"/>
        <v>3.4782608695652173</v>
      </c>
    </row>
    <row r="8" spans="1:6" ht="18" customHeight="1">
      <c r="D8" s="35" t="s">
        <v>577</v>
      </c>
      <c r="E8" s="67">
        <v>3</v>
      </c>
      <c r="F8" s="4">
        <f t="shared" si="0"/>
        <v>2.6086956521739131</v>
      </c>
    </row>
    <row r="9" spans="1:6" ht="18" customHeight="1">
      <c r="D9" s="35" t="s">
        <v>594</v>
      </c>
      <c r="E9" s="67">
        <v>0</v>
      </c>
      <c r="F9" s="4">
        <f t="shared" si="0"/>
        <v>0</v>
      </c>
    </row>
    <row r="10" spans="1:6" ht="18" customHeight="1">
      <c r="D10" s="35" t="s">
        <v>605</v>
      </c>
      <c r="E10" s="67">
        <v>2</v>
      </c>
      <c r="F10" s="4">
        <f t="shared" si="0"/>
        <v>1.7391304347826086</v>
      </c>
    </row>
    <row r="11" spans="1:6" ht="18" customHeight="1">
      <c r="D11" s="35" t="s">
        <v>22</v>
      </c>
      <c r="E11" s="43">
        <v>0</v>
      </c>
      <c r="F11" s="4">
        <f t="shared" si="0"/>
        <v>0</v>
      </c>
    </row>
    <row r="12" spans="1:6" ht="18" customHeight="1">
      <c r="E12" s="43"/>
      <c r="F12" s="4"/>
    </row>
    <row r="13" spans="1:6" ht="18" customHeight="1">
      <c r="A13" s="35" t="s">
        <v>240</v>
      </c>
      <c r="E13" s="43"/>
      <c r="F13" s="4"/>
    </row>
    <row r="14" spans="1:6" ht="18" customHeight="1">
      <c r="A14" s="35" t="s">
        <v>239</v>
      </c>
      <c r="D14" s="35" t="s">
        <v>317</v>
      </c>
      <c r="E14" s="67">
        <v>18</v>
      </c>
      <c r="F14" s="4">
        <f t="shared" si="0"/>
        <v>15.65217391304348</v>
      </c>
    </row>
    <row r="15" spans="1:6" ht="18" customHeight="1">
      <c r="D15" s="35" t="s">
        <v>17</v>
      </c>
      <c r="E15" s="67">
        <v>24</v>
      </c>
      <c r="F15" s="4">
        <f t="shared" si="0"/>
        <v>20.869565217391305</v>
      </c>
    </row>
    <row r="16" spans="1:6" ht="18" customHeight="1">
      <c r="D16" s="35" t="s">
        <v>22</v>
      </c>
      <c r="E16" s="43">
        <v>0</v>
      </c>
      <c r="F16" s="4">
        <f t="shared" si="0"/>
        <v>0</v>
      </c>
    </row>
    <row r="17" spans="1:6" ht="18" customHeight="1">
      <c r="E17" s="43"/>
      <c r="F17" s="4"/>
    </row>
    <row r="18" spans="1:6" ht="18" customHeight="1">
      <c r="A18" s="35" t="s">
        <v>241</v>
      </c>
      <c r="E18" s="43"/>
      <c r="F18" s="4"/>
    </row>
    <row r="19" spans="1:6" ht="18" customHeight="1">
      <c r="A19" s="35" t="s">
        <v>239</v>
      </c>
      <c r="D19" s="35" t="s">
        <v>529</v>
      </c>
      <c r="E19" s="67">
        <v>1</v>
      </c>
      <c r="F19" s="4">
        <f t="shared" si="0"/>
        <v>0.86956521739130432</v>
      </c>
    </row>
    <row r="20" spans="1:6" ht="18" customHeight="1">
      <c r="D20" s="35" t="s">
        <v>545</v>
      </c>
      <c r="E20" s="67">
        <v>11</v>
      </c>
      <c r="F20" s="4">
        <f t="shared" si="0"/>
        <v>9.5652173913043477</v>
      </c>
    </row>
    <row r="21" spans="1:6" ht="18" customHeight="1">
      <c r="D21" s="35" t="s">
        <v>558</v>
      </c>
      <c r="E21" s="67">
        <v>12</v>
      </c>
      <c r="F21" s="4">
        <f t="shared" si="0"/>
        <v>10.434782608695652</v>
      </c>
    </row>
    <row r="22" spans="1:6" ht="18" customHeight="1">
      <c r="E22" s="43"/>
      <c r="F22" s="4"/>
    </row>
    <row r="23" spans="1:6" ht="18" customHeight="1">
      <c r="A23" s="35" t="s">
        <v>243</v>
      </c>
      <c r="E23" s="43">
        <v>7</v>
      </c>
      <c r="F23" s="4">
        <f t="shared" si="0"/>
        <v>6.0869565217391308</v>
      </c>
    </row>
    <row r="24" spans="1:6" ht="18" customHeight="1">
      <c r="A24" s="35" t="s">
        <v>22</v>
      </c>
      <c r="E24" s="43">
        <v>27</v>
      </c>
      <c r="F24" s="4">
        <f t="shared" si="0"/>
        <v>23.478260869565219</v>
      </c>
    </row>
    <row r="25" spans="1:6" ht="18" customHeight="1" thickBot="1">
      <c r="A25" s="63" t="s">
        <v>2</v>
      </c>
      <c r="B25" s="63"/>
      <c r="C25" s="63"/>
      <c r="D25" s="63"/>
      <c r="E25" s="59">
        <v>125</v>
      </c>
      <c r="F25" s="60">
        <f>SUM(F5:F24)</f>
        <v>106.08695652173913</v>
      </c>
    </row>
    <row r="26" spans="1:6" ht="18" customHeight="1" thickTop="1">
      <c r="A26" s="64" t="s">
        <v>312</v>
      </c>
      <c r="B26" s="64"/>
      <c r="C26" s="64"/>
      <c r="D26" s="64"/>
      <c r="E26" s="61">
        <v>115</v>
      </c>
      <c r="F26" s="113">
        <v>100</v>
      </c>
    </row>
    <row r="28" spans="1:6">
      <c r="A28" s="66"/>
      <c r="B28" s="66"/>
      <c r="C28" s="66"/>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4　本人について&amp;"-,標準"&amp;11
</oddHeader>
    <oddFooter>&amp;C&amp;"HG丸ｺﾞｼｯｸM-PRO,標準"&amp;10&amp;P / &amp;N ページ　(問4-9)</oddFooter>
  </headerFooter>
</worksheet>
</file>

<file path=xl/worksheets/sheet29.xml><?xml version="1.0" encoding="utf-8"?>
<worksheet xmlns="http://schemas.openxmlformats.org/spreadsheetml/2006/main" xmlns:r="http://schemas.openxmlformats.org/officeDocument/2006/relationships">
  <sheetPr>
    <tabColor rgb="FF00B050"/>
  </sheetPr>
  <dimension ref="B1:J38"/>
  <sheetViews>
    <sheetView zoomScale="80" zoomScaleNormal="80" workbookViewId="0"/>
  </sheetViews>
  <sheetFormatPr defaultRowHeight="13.5"/>
  <cols>
    <col min="1" max="1" width="9" style="181"/>
    <col min="2" max="5" width="9" style="180"/>
    <col min="6" max="16384" width="9" style="181"/>
  </cols>
  <sheetData>
    <row r="1" spans="2:10" ht="18" customHeight="1">
      <c r="B1" s="180" t="s">
        <v>634</v>
      </c>
    </row>
    <row r="2" spans="2:10" ht="18" customHeight="1"/>
    <row r="3" spans="2:10" ht="18" customHeight="1">
      <c r="B3" s="196"/>
      <c r="C3" s="196"/>
      <c r="D3" s="196"/>
      <c r="E3" s="202" t="s">
        <v>23</v>
      </c>
      <c r="F3" s="74" t="s">
        <v>24</v>
      </c>
    </row>
    <row r="4" spans="2:10" ht="18" customHeight="1">
      <c r="B4" s="180" t="s">
        <v>425</v>
      </c>
      <c r="E4" s="204">
        <v>2</v>
      </c>
      <c r="F4" s="190">
        <f>E4/115*100</f>
        <v>1.7391304347826086</v>
      </c>
    </row>
    <row r="5" spans="2:10" ht="18" customHeight="1">
      <c r="B5" s="180" t="s">
        <v>426</v>
      </c>
      <c r="E5" s="204">
        <v>4</v>
      </c>
      <c r="F5" s="190">
        <f t="shared" ref="F5:F9" si="0">E5/115*100</f>
        <v>3.4782608695652173</v>
      </c>
    </row>
    <row r="6" spans="2:10" ht="18" customHeight="1">
      <c r="B6" s="180" t="s">
        <v>427</v>
      </c>
      <c r="E6" s="204">
        <v>63</v>
      </c>
      <c r="F6" s="190">
        <f t="shared" si="0"/>
        <v>54.782608695652172</v>
      </c>
    </row>
    <row r="7" spans="2:10" ht="18" customHeight="1">
      <c r="B7" s="180" t="s">
        <v>103</v>
      </c>
      <c r="E7" s="204">
        <v>1</v>
      </c>
      <c r="F7" s="190">
        <f t="shared" si="0"/>
        <v>0.86956521739130432</v>
      </c>
    </row>
    <row r="8" spans="2:10" ht="18" customHeight="1">
      <c r="B8" s="180" t="s">
        <v>144</v>
      </c>
      <c r="E8" s="204">
        <v>40</v>
      </c>
      <c r="F8" s="190">
        <f t="shared" si="0"/>
        <v>34.782608695652172</v>
      </c>
    </row>
    <row r="9" spans="2:10" ht="18" customHeight="1">
      <c r="B9" s="180" t="s">
        <v>22</v>
      </c>
      <c r="E9" s="204">
        <v>5</v>
      </c>
      <c r="F9" s="190">
        <f t="shared" si="0"/>
        <v>4.3478260869565215</v>
      </c>
    </row>
    <row r="10" spans="2:10" ht="18" customHeight="1">
      <c r="B10" s="196" t="s">
        <v>2</v>
      </c>
      <c r="C10" s="196"/>
      <c r="D10" s="196"/>
      <c r="E10" s="206">
        <v>115</v>
      </c>
      <c r="F10" s="200">
        <v>100</v>
      </c>
    </row>
    <row r="11" spans="2:10" ht="18" customHeight="1">
      <c r="E11" s="181"/>
    </row>
    <row r="12" spans="2:10" ht="18" customHeight="1">
      <c r="E12" s="181"/>
      <c r="J12" s="12"/>
    </row>
    <row r="13" spans="2:10" ht="18" customHeight="1">
      <c r="B13" s="180" t="s">
        <v>635</v>
      </c>
      <c r="E13" s="181"/>
    </row>
    <row r="14" spans="2:10" ht="18" customHeight="1">
      <c r="E14" s="181"/>
    </row>
    <row r="15" spans="2:10" ht="18" customHeight="1">
      <c r="B15" s="196"/>
      <c r="C15" s="196"/>
      <c r="D15" s="196"/>
      <c r="E15" s="202" t="s">
        <v>23</v>
      </c>
      <c r="F15" s="74" t="s">
        <v>24</v>
      </c>
    </row>
    <row r="16" spans="2:10" ht="18" customHeight="1">
      <c r="B16" s="180" t="s">
        <v>425</v>
      </c>
      <c r="E16" s="204">
        <v>1</v>
      </c>
      <c r="F16" s="190">
        <v>0.83333333333333304</v>
      </c>
    </row>
    <row r="17" spans="2:7" ht="18" customHeight="1">
      <c r="B17" s="180" t="s">
        <v>426</v>
      </c>
      <c r="E17" s="204">
        <v>4</v>
      </c>
      <c r="F17" s="190">
        <v>3.3333333333333299</v>
      </c>
    </row>
    <row r="18" spans="2:7" ht="18" customHeight="1">
      <c r="B18" s="180" t="s">
        <v>427</v>
      </c>
      <c r="E18" s="204">
        <v>62</v>
      </c>
      <c r="F18" s="190">
        <v>51.6666666666667</v>
      </c>
    </row>
    <row r="19" spans="2:7" ht="18" customHeight="1">
      <c r="B19" s="180" t="s">
        <v>103</v>
      </c>
      <c r="E19" s="204">
        <v>0</v>
      </c>
      <c r="F19" s="190">
        <v>0</v>
      </c>
    </row>
    <row r="20" spans="2:7" ht="18" customHeight="1">
      <c r="B20" s="180" t="s">
        <v>144</v>
      </c>
      <c r="E20" s="204">
        <v>42</v>
      </c>
      <c r="F20" s="190">
        <v>36.6666666666667</v>
      </c>
    </row>
    <row r="21" spans="2:7" ht="18" customHeight="1">
      <c r="B21" s="180" t="s">
        <v>22</v>
      </c>
      <c r="E21" s="204">
        <v>6</v>
      </c>
      <c r="F21" s="190">
        <v>7.5</v>
      </c>
    </row>
    <row r="22" spans="2:7" ht="18" customHeight="1">
      <c r="B22" s="196" t="s">
        <v>2</v>
      </c>
      <c r="C22" s="196"/>
      <c r="D22" s="196"/>
      <c r="E22" s="206">
        <v>115</v>
      </c>
      <c r="F22" s="200">
        <v>100</v>
      </c>
    </row>
    <row r="23" spans="2:7" ht="18" customHeight="1"/>
    <row r="24" spans="2:7" ht="18" customHeight="1"/>
    <row r="25" spans="2:7" ht="18" customHeight="1">
      <c r="B25" s="180" t="s">
        <v>575</v>
      </c>
    </row>
    <row r="26" spans="2:7" ht="18" customHeight="1"/>
    <row r="27" spans="2:7" ht="18" customHeight="1">
      <c r="B27" s="196"/>
      <c r="C27" s="196"/>
      <c r="D27" s="196"/>
      <c r="E27" s="196"/>
      <c r="F27" s="202" t="s">
        <v>23</v>
      </c>
      <c r="G27" s="74" t="s">
        <v>24</v>
      </c>
    </row>
    <row r="28" spans="2:7" ht="18" customHeight="1">
      <c r="B28" s="180" t="s">
        <v>528</v>
      </c>
      <c r="F28" s="204">
        <v>2</v>
      </c>
      <c r="G28" s="190">
        <f>F28/115*100</f>
        <v>1.7391304347826086</v>
      </c>
    </row>
    <row r="29" spans="2:7" ht="18" customHeight="1">
      <c r="B29" s="180" t="s">
        <v>544</v>
      </c>
      <c r="F29" s="204">
        <v>7</v>
      </c>
      <c r="G29" s="190">
        <f t="shared" ref="G29:G37" si="1">F29/115*100</f>
        <v>6.0869565217391308</v>
      </c>
    </row>
    <row r="30" spans="2:7" ht="18" customHeight="1">
      <c r="B30" s="180" t="s">
        <v>557</v>
      </c>
      <c r="F30" s="204">
        <v>5</v>
      </c>
      <c r="G30" s="190">
        <f t="shared" si="1"/>
        <v>4.3478260869565215</v>
      </c>
    </row>
    <row r="31" spans="2:7" ht="18" customHeight="1">
      <c r="B31" s="180" t="s">
        <v>576</v>
      </c>
      <c r="F31" s="204">
        <v>4</v>
      </c>
      <c r="G31" s="190">
        <f t="shared" si="1"/>
        <v>3.4782608695652173</v>
      </c>
    </row>
    <row r="32" spans="2:7" ht="18" customHeight="1">
      <c r="B32" s="180" t="s">
        <v>593</v>
      </c>
      <c r="F32" s="204">
        <v>4</v>
      </c>
      <c r="G32" s="190">
        <f t="shared" si="1"/>
        <v>3.4782608695652173</v>
      </c>
    </row>
    <row r="33" spans="2:7" ht="18" customHeight="1">
      <c r="B33" s="180" t="s">
        <v>604</v>
      </c>
      <c r="F33" s="204">
        <v>9</v>
      </c>
      <c r="G33" s="190">
        <f t="shared" si="1"/>
        <v>7.8260869565217401</v>
      </c>
    </row>
    <row r="34" spans="2:7" ht="18" customHeight="1">
      <c r="B34" s="180" t="s">
        <v>278</v>
      </c>
      <c r="F34" s="204">
        <v>21</v>
      </c>
      <c r="G34" s="190">
        <f t="shared" si="1"/>
        <v>18.260869565217391</v>
      </c>
    </row>
    <row r="35" spans="2:7" ht="18" customHeight="1">
      <c r="B35" s="180" t="s">
        <v>279</v>
      </c>
      <c r="F35" s="204">
        <v>3</v>
      </c>
      <c r="G35" s="190">
        <f t="shared" si="1"/>
        <v>2.6086956521739131</v>
      </c>
    </row>
    <row r="36" spans="2:7" ht="18" customHeight="1">
      <c r="B36" s="79" t="s">
        <v>189</v>
      </c>
      <c r="C36" s="79"/>
      <c r="D36" s="79"/>
      <c r="E36" s="79"/>
      <c r="F36" s="204">
        <v>11</v>
      </c>
      <c r="G36" s="190">
        <f t="shared" si="1"/>
        <v>9.5652173913043477</v>
      </c>
    </row>
    <row r="37" spans="2:7" ht="18" customHeight="1">
      <c r="B37" s="79" t="s">
        <v>22</v>
      </c>
      <c r="C37" s="79"/>
      <c r="D37" s="79"/>
      <c r="E37" s="79"/>
      <c r="F37" s="204">
        <v>49</v>
      </c>
      <c r="G37" s="190">
        <f t="shared" si="1"/>
        <v>42.608695652173914</v>
      </c>
    </row>
    <row r="38" spans="2:7" ht="18" customHeight="1">
      <c r="B38" s="196" t="s">
        <v>2</v>
      </c>
      <c r="C38" s="196"/>
      <c r="D38" s="196"/>
      <c r="E38" s="196"/>
      <c r="F38" s="206">
        <v>115</v>
      </c>
      <c r="G38" s="200">
        <v>100</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4　本人について&amp;"-,標準"&amp;11
</oddHeader>
    <oddFooter>&amp;C&amp;"HG丸ｺﾞｼｯｸM-PRO,標準"&amp;10&amp;P / &amp;N ページ　(問4-10～12)</oddFooter>
  </headerFooter>
</worksheet>
</file>

<file path=xl/worksheets/sheet3.xml><?xml version="1.0" encoding="utf-8"?>
<worksheet xmlns="http://schemas.openxmlformats.org/spreadsheetml/2006/main" xmlns:r="http://schemas.openxmlformats.org/officeDocument/2006/relationships">
  <sheetPr>
    <tabColor rgb="FF00B050"/>
  </sheetPr>
  <dimension ref="A1:I30"/>
  <sheetViews>
    <sheetView zoomScale="80" zoomScaleNormal="80" workbookViewId="0"/>
  </sheetViews>
  <sheetFormatPr defaultRowHeight="13.5"/>
  <cols>
    <col min="1" max="4" width="9" style="35" customWidth="1"/>
    <col min="5" max="5" width="9" customWidth="1"/>
    <col min="8" max="8" width="9" customWidth="1"/>
  </cols>
  <sheetData>
    <row r="1" spans="1:9" ht="18" customHeight="1">
      <c r="A1" s="35" t="s">
        <v>554</v>
      </c>
    </row>
    <row r="2" spans="1:9" ht="18" customHeight="1"/>
    <row r="3" spans="1:9" s="35" customFormat="1" ht="18" customHeight="1">
      <c r="A3" s="37"/>
      <c r="B3" s="37"/>
      <c r="C3" s="37"/>
      <c r="D3" s="37"/>
      <c r="E3" s="37"/>
      <c r="F3" s="42" t="s">
        <v>23</v>
      </c>
      <c r="G3" s="36" t="s">
        <v>309</v>
      </c>
    </row>
    <row r="4" spans="1:9" ht="18" customHeight="1">
      <c r="A4" s="35" t="s">
        <v>68</v>
      </c>
      <c r="E4" s="35"/>
      <c r="F4" s="43">
        <v>51</v>
      </c>
      <c r="G4" s="4">
        <f>F4/115*100</f>
        <v>44.347826086956523</v>
      </c>
      <c r="I4">
        <v>1</v>
      </c>
    </row>
    <row r="5" spans="1:9" ht="18" customHeight="1">
      <c r="A5" s="35" t="s">
        <v>69</v>
      </c>
      <c r="E5" s="35"/>
      <c r="F5" s="43">
        <v>3</v>
      </c>
      <c r="G5" s="4">
        <f t="shared" ref="G5:G17" si="0">F5/115*100</f>
        <v>2.6086956521739131</v>
      </c>
      <c r="I5">
        <v>2</v>
      </c>
    </row>
    <row r="6" spans="1:9" ht="18" customHeight="1">
      <c r="A6" s="35" t="s">
        <v>70</v>
      </c>
      <c r="E6" s="35"/>
      <c r="F6" s="43">
        <v>0</v>
      </c>
      <c r="G6" s="4">
        <f t="shared" si="0"/>
        <v>0</v>
      </c>
      <c r="I6">
        <v>3</v>
      </c>
    </row>
    <row r="7" spans="1:9" ht="18" customHeight="1">
      <c r="A7" s="35" t="s">
        <v>71</v>
      </c>
      <c r="E7" s="35"/>
      <c r="F7" s="43">
        <v>73</v>
      </c>
      <c r="G7" s="4">
        <f t="shared" si="0"/>
        <v>63.478260869565219</v>
      </c>
      <c r="I7">
        <v>4</v>
      </c>
    </row>
    <row r="8" spans="1:9" ht="18" customHeight="1">
      <c r="A8" s="35" t="s">
        <v>72</v>
      </c>
      <c r="E8" s="35"/>
      <c r="F8" s="43">
        <v>19</v>
      </c>
      <c r="G8" s="4">
        <f t="shared" si="0"/>
        <v>16.521739130434781</v>
      </c>
      <c r="I8">
        <v>5</v>
      </c>
    </row>
    <row r="9" spans="1:9" ht="18" customHeight="1">
      <c r="A9" s="35" t="s">
        <v>74</v>
      </c>
      <c r="E9" s="35"/>
      <c r="F9" s="43">
        <v>9</v>
      </c>
      <c r="G9" s="4">
        <f t="shared" si="0"/>
        <v>7.8260869565217401</v>
      </c>
      <c r="I9">
        <v>6</v>
      </c>
    </row>
    <row r="10" spans="1:9" ht="18" customHeight="1">
      <c r="A10" s="35" t="s">
        <v>314</v>
      </c>
      <c r="E10" s="35"/>
      <c r="F10" s="43">
        <v>0</v>
      </c>
      <c r="G10" s="4">
        <f t="shared" si="0"/>
        <v>0</v>
      </c>
      <c r="I10">
        <v>7</v>
      </c>
    </row>
    <row r="11" spans="1:9" ht="18" customHeight="1">
      <c r="A11" s="35" t="s">
        <v>73</v>
      </c>
      <c r="E11" s="35"/>
      <c r="F11" s="43">
        <v>73</v>
      </c>
      <c r="G11" s="4">
        <f t="shared" si="0"/>
        <v>63.478260869565219</v>
      </c>
      <c r="I11">
        <v>8</v>
      </c>
    </row>
    <row r="12" spans="1:9" ht="18" customHeight="1">
      <c r="A12" s="35" t="s">
        <v>75</v>
      </c>
      <c r="E12" s="35"/>
      <c r="F12" s="43">
        <v>10</v>
      </c>
      <c r="G12" s="4">
        <f t="shared" si="0"/>
        <v>8.695652173913043</v>
      </c>
    </row>
    <row r="13" spans="1:9" ht="18" customHeight="1">
      <c r="A13" s="35" t="s">
        <v>315</v>
      </c>
      <c r="E13" s="35"/>
      <c r="F13" s="43">
        <v>8</v>
      </c>
      <c r="G13" s="4">
        <f t="shared" si="0"/>
        <v>6.9565217391304346</v>
      </c>
    </row>
    <row r="14" spans="1:9" ht="18" customHeight="1">
      <c r="A14" s="35" t="s">
        <v>377</v>
      </c>
      <c r="E14" s="35"/>
      <c r="F14" s="43">
        <v>45</v>
      </c>
      <c r="G14" s="4">
        <f t="shared" si="0"/>
        <v>39.130434782608695</v>
      </c>
    </row>
    <row r="15" spans="1:9" ht="18" customHeight="1">
      <c r="A15" s="35" t="s">
        <v>378</v>
      </c>
      <c r="E15" s="35"/>
      <c r="F15" s="43">
        <v>26</v>
      </c>
      <c r="G15" s="4">
        <f t="shared" si="0"/>
        <v>22.608695652173914</v>
      </c>
    </row>
    <row r="16" spans="1:9" ht="18" customHeight="1">
      <c r="A16" s="35" t="s">
        <v>17</v>
      </c>
      <c r="E16" s="35"/>
      <c r="F16" s="43">
        <v>12</v>
      </c>
      <c r="G16" s="4">
        <f t="shared" si="0"/>
        <v>10.434782608695652</v>
      </c>
    </row>
    <row r="17" spans="1:7" ht="18" customHeight="1">
      <c r="A17" s="35" t="s">
        <v>22</v>
      </c>
      <c r="E17" s="35"/>
      <c r="F17" s="43">
        <v>1</v>
      </c>
      <c r="G17" s="4">
        <f t="shared" si="0"/>
        <v>0.86956521739130432</v>
      </c>
    </row>
    <row r="18" spans="1:7" ht="18" customHeight="1" thickBot="1">
      <c r="A18" s="63" t="s">
        <v>2</v>
      </c>
      <c r="B18" s="63"/>
      <c r="C18" s="63"/>
      <c r="D18" s="63"/>
      <c r="E18" s="63"/>
      <c r="F18" s="59">
        <f>SUM(F4:F17)</f>
        <v>330</v>
      </c>
      <c r="G18" s="60">
        <f>SUM(G4:G17)</f>
        <v>286.95652173913044</v>
      </c>
    </row>
    <row r="19" spans="1:7" ht="18" customHeight="1" thickTop="1">
      <c r="A19" s="64" t="s">
        <v>312</v>
      </c>
      <c r="B19" s="64"/>
      <c r="C19" s="64"/>
      <c r="D19" s="64"/>
      <c r="E19" s="64"/>
      <c r="F19" s="61">
        <v>115</v>
      </c>
      <c r="G19" s="62">
        <v>100</v>
      </c>
    </row>
    <row r="20" spans="1:7" ht="18" customHeight="1">
      <c r="A20" s="47"/>
      <c r="B20" s="47"/>
      <c r="C20" s="47"/>
      <c r="D20" s="47"/>
      <c r="E20" s="3"/>
      <c r="F20" s="4"/>
    </row>
    <row r="21" spans="1:7" ht="18" customHeight="1">
      <c r="A21" s="65" t="s">
        <v>316</v>
      </c>
      <c r="B21" s="65"/>
      <c r="C21" s="65"/>
      <c r="D21" s="65"/>
      <c r="E21" s="20"/>
      <c r="F21" s="14"/>
    </row>
    <row r="22" spans="1:7" s="35" customFormat="1" ht="18" customHeight="1">
      <c r="A22" s="65"/>
      <c r="B22" s="65"/>
      <c r="C22" s="65"/>
      <c r="D22" s="42" t="s">
        <v>23</v>
      </c>
      <c r="E22" s="36" t="s">
        <v>309</v>
      </c>
      <c r="F22" s="47"/>
    </row>
    <row r="23" spans="1:7" ht="18" customHeight="1">
      <c r="A23" s="35" t="s">
        <v>428</v>
      </c>
      <c r="D23" s="43">
        <v>10</v>
      </c>
      <c r="E23" s="4">
        <v>8.3333333333333304</v>
      </c>
      <c r="F23" s="3"/>
    </row>
    <row r="24" spans="1:7" ht="18" customHeight="1">
      <c r="A24" s="35" t="s">
        <v>430</v>
      </c>
      <c r="D24" s="43">
        <v>1</v>
      </c>
      <c r="E24" s="4">
        <v>0.83333333333333304</v>
      </c>
      <c r="F24" s="3"/>
    </row>
    <row r="25" spans="1:7" ht="18" customHeight="1">
      <c r="A25" s="47" t="s">
        <v>429</v>
      </c>
      <c r="B25" s="47"/>
      <c r="C25" s="47"/>
      <c r="D25" s="58">
        <v>1</v>
      </c>
      <c r="E25" s="4">
        <v>0.83333333333333304</v>
      </c>
      <c r="F25" s="3"/>
    </row>
    <row r="26" spans="1:7">
      <c r="A26" s="48"/>
      <c r="B26" s="48"/>
      <c r="C26" s="48"/>
      <c r="D26" s="48"/>
      <c r="E26" s="30"/>
      <c r="F26" s="14"/>
    </row>
    <row r="27" spans="1:7">
      <c r="F27" s="14"/>
    </row>
    <row r="28" spans="1:7">
      <c r="F28" s="4"/>
    </row>
    <row r="30" spans="1:7">
      <c r="A30" s="66"/>
      <c r="B30" s="66"/>
      <c r="C30" s="66"/>
      <c r="D30" s="66"/>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1　日常活動と障害について&amp;"-,標準"&amp;11
</oddHeader>
    <oddFooter>&amp;C&amp;"HG丸ｺﾞｼｯｸM-PRO,標準"&amp;10&amp;P / &amp;N ページ　(問1-2)</oddFooter>
  </headerFooter>
</worksheet>
</file>

<file path=xl/worksheets/sheet30.xml><?xml version="1.0" encoding="utf-8"?>
<worksheet xmlns="http://schemas.openxmlformats.org/spreadsheetml/2006/main" xmlns:r="http://schemas.openxmlformats.org/officeDocument/2006/relationships">
  <sheetPr>
    <tabColor rgb="FF00B050"/>
  </sheetPr>
  <dimension ref="A1:X45"/>
  <sheetViews>
    <sheetView zoomScale="80" zoomScaleNormal="80" workbookViewId="0"/>
  </sheetViews>
  <sheetFormatPr defaultRowHeight="13.5"/>
  <cols>
    <col min="1" max="2" width="9" style="35" customWidth="1"/>
    <col min="3" max="3" width="4.625" style="35" customWidth="1"/>
    <col min="4" max="4" width="9" customWidth="1"/>
    <col min="5" max="5" width="9.125" bestFit="1" customWidth="1"/>
    <col min="6" max="6" width="4.625" customWidth="1"/>
    <col min="9" max="9" width="4.625" customWidth="1"/>
    <col min="13" max="13" width="9.125" style="35" bestFit="1" customWidth="1"/>
    <col min="14" max="15" width="9.125" style="35" customWidth="1"/>
    <col min="16" max="17" width="9.125" bestFit="1" customWidth="1"/>
    <col min="19" max="19" width="9.125" style="35" bestFit="1" customWidth="1"/>
    <col min="20" max="21" width="9.125" style="35" customWidth="1"/>
    <col min="22" max="23" width="9.125" bestFit="1" customWidth="1"/>
  </cols>
  <sheetData>
    <row r="1" spans="1:24" ht="17.100000000000001" customHeight="1">
      <c r="A1" s="35" t="s">
        <v>633</v>
      </c>
    </row>
    <row r="2" spans="1:24" ht="17.100000000000001" customHeight="1">
      <c r="A2" s="35" t="s">
        <v>752</v>
      </c>
    </row>
    <row r="3" spans="1:24" ht="17.100000000000001" customHeight="1"/>
    <row r="4" spans="1:24" ht="17.100000000000001" customHeight="1">
      <c r="A4" s="283">
        <v>40210</v>
      </c>
      <c r="B4" s="283"/>
      <c r="C4" s="283"/>
    </row>
    <row r="5" spans="1:24" ht="17.100000000000001" customHeight="1">
      <c r="A5" s="35" t="s">
        <v>35</v>
      </c>
    </row>
    <row r="6" spans="1:24" ht="17.100000000000001" customHeight="1">
      <c r="A6" s="37" t="s">
        <v>33</v>
      </c>
      <c r="B6" s="37"/>
      <c r="C6" s="37"/>
      <c r="D6" s="42" t="s">
        <v>37</v>
      </c>
      <c r="E6" s="36" t="s">
        <v>24</v>
      </c>
      <c r="G6" s="37" t="s">
        <v>34</v>
      </c>
      <c r="H6" s="37"/>
      <c r="I6" s="37"/>
      <c r="J6" s="42" t="s">
        <v>37</v>
      </c>
      <c r="K6" s="36" t="s">
        <v>24</v>
      </c>
    </row>
    <row r="7" spans="1:24" ht="17.100000000000001" customHeight="1">
      <c r="A7" s="108">
        <v>0</v>
      </c>
      <c r="B7" s="108"/>
      <c r="D7" s="68">
        <v>22</v>
      </c>
      <c r="E7" s="5">
        <f>D7/115*100</f>
        <v>19.130434782608695</v>
      </c>
      <c r="F7" s="1"/>
      <c r="G7" s="35" t="s">
        <v>624</v>
      </c>
      <c r="H7" s="35"/>
      <c r="I7" s="35"/>
      <c r="J7" s="68">
        <v>3</v>
      </c>
      <c r="K7" s="5">
        <f>J7/29*100</f>
        <v>10.344827586206897</v>
      </c>
      <c r="L7" s="1"/>
      <c r="X7" s="1"/>
    </row>
    <row r="8" spans="1:24" ht="17.100000000000001" customHeight="1">
      <c r="A8" s="35" t="s">
        <v>753</v>
      </c>
      <c r="D8" s="68">
        <v>7</v>
      </c>
      <c r="E8" s="5">
        <f t="shared" ref="E8:E11" si="0">D8/115*100</f>
        <v>6.0869565217391308</v>
      </c>
      <c r="F8" s="1"/>
      <c r="G8" s="35" t="s">
        <v>761</v>
      </c>
      <c r="H8" s="35"/>
      <c r="I8" s="35"/>
      <c r="J8" s="68">
        <v>13</v>
      </c>
      <c r="K8" s="5">
        <f t="shared" ref="K8:K10" si="1">J8/29*100</f>
        <v>44.827586206896555</v>
      </c>
      <c r="L8" s="1"/>
      <c r="X8" s="1"/>
    </row>
    <row r="9" spans="1:24" ht="17.100000000000001" customHeight="1">
      <c r="A9" s="35" t="s">
        <v>757</v>
      </c>
      <c r="D9" s="68">
        <v>10</v>
      </c>
      <c r="E9" s="5">
        <f t="shared" si="0"/>
        <v>8.695652173913043</v>
      </c>
      <c r="F9" s="1"/>
      <c r="G9" s="35" t="s">
        <v>760</v>
      </c>
      <c r="H9" s="35"/>
      <c r="I9" s="35"/>
      <c r="J9" s="68">
        <v>6</v>
      </c>
      <c r="K9" s="5">
        <f t="shared" si="1"/>
        <v>20.689655172413794</v>
      </c>
      <c r="L9" s="1"/>
      <c r="X9" s="1"/>
    </row>
    <row r="10" spans="1:24" ht="17.100000000000001" customHeight="1">
      <c r="A10" s="35" t="s">
        <v>755</v>
      </c>
      <c r="D10" s="150">
        <v>12</v>
      </c>
      <c r="E10" s="5">
        <f t="shared" si="0"/>
        <v>10.434782608695652</v>
      </c>
      <c r="F10" s="1"/>
      <c r="G10" s="35" t="s">
        <v>758</v>
      </c>
      <c r="H10" s="35"/>
      <c r="I10" s="35"/>
      <c r="J10" s="68">
        <v>6</v>
      </c>
      <c r="K10" s="5">
        <f t="shared" si="1"/>
        <v>20.689655172413794</v>
      </c>
      <c r="L10" s="1"/>
      <c r="X10" s="1"/>
    </row>
    <row r="11" spans="1:24" ht="17.100000000000001" customHeight="1">
      <c r="A11" s="35" t="s">
        <v>22</v>
      </c>
      <c r="D11" s="43">
        <v>64</v>
      </c>
      <c r="E11" s="5">
        <f t="shared" si="0"/>
        <v>55.652173913043477</v>
      </c>
      <c r="F11" s="1"/>
      <c r="G11" s="35" t="s">
        <v>22</v>
      </c>
      <c r="H11" s="35"/>
      <c r="I11" s="35"/>
      <c r="J11" s="72">
        <v>1</v>
      </c>
      <c r="K11" s="5">
        <f>J11/29*100</f>
        <v>3.4482758620689653</v>
      </c>
      <c r="L11" s="1"/>
      <c r="X11" s="1"/>
    </row>
    <row r="12" spans="1:24" ht="17.100000000000001" customHeight="1">
      <c r="A12" s="37" t="s">
        <v>2</v>
      </c>
      <c r="B12" s="37"/>
      <c r="C12" s="37"/>
      <c r="D12" s="44">
        <v>115</v>
      </c>
      <c r="E12" s="38">
        <v>100</v>
      </c>
      <c r="F12" s="1"/>
      <c r="G12" s="37" t="s">
        <v>2</v>
      </c>
      <c r="H12" s="37"/>
      <c r="I12" s="155"/>
      <c r="J12" s="58">
        <v>29</v>
      </c>
      <c r="K12" s="38">
        <v>100</v>
      </c>
      <c r="L12" s="1"/>
      <c r="X12" s="1"/>
    </row>
    <row r="13" spans="1:24" ht="17.100000000000001" customHeight="1">
      <c r="A13" s="47"/>
      <c r="B13" s="47"/>
      <c r="C13" s="47"/>
      <c r="D13" s="3"/>
      <c r="E13" s="11"/>
      <c r="F13" s="1"/>
      <c r="G13" s="35"/>
      <c r="H13" s="35"/>
      <c r="I13" s="35"/>
      <c r="L13" s="1"/>
      <c r="X13" s="1"/>
    </row>
    <row r="14" spans="1:24" ht="17.100000000000001" customHeight="1">
      <c r="A14" s="37"/>
      <c r="B14" s="37"/>
      <c r="C14" s="37"/>
      <c r="D14" s="39" t="s">
        <v>762</v>
      </c>
      <c r="F14" s="1"/>
      <c r="G14" s="37"/>
      <c r="H14" s="37"/>
      <c r="I14" s="37"/>
      <c r="J14" s="39" t="s">
        <v>763</v>
      </c>
      <c r="L14" s="1"/>
      <c r="X14" s="1"/>
    </row>
    <row r="15" spans="1:24" ht="17.100000000000001" customHeight="1">
      <c r="A15" s="35" t="s">
        <v>59</v>
      </c>
      <c r="D15" s="75">
        <v>85.2</v>
      </c>
      <c r="F15" s="1"/>
      <c r="G15" s="35" t="s">
        <v>59</v>
      </c>
      <c r="H15" s="35"/>
      <c r="I15" s="35"/>
      <c r="J15" s="40">
        <v>6417</v>
      </c>
      <c r="L15" s="1"/>
      <c r="X15" s="1"/>
    </row>
    <row r="16" spans="1:24" ht="17.100000000000001" customHeight="1">
      <c r="A16" s="35" t="s">
        <v>60</v>
      </c>
      <c r="D16" s="75">
        <v>197.5</v>
      </c>
      <c r="F16" s="1"/>
      <c r="G16" s="35" t="s">
        <v>60</v>
      </c>
      <c r="H16" s="35"/>
      <c r="I16" s="35"/>
      <c r="J16" s="40">
        <v>8553</v>
      </c>
      <c r="L16" s="1"/>
      <c r="X16" s="1"/>
    </row>
    <row r="17" spans="1:24" ht="17.100000000000001" customHeight="1">
      <c r="A17" s="35" t="s">
        <v>62</v>
      </c>
      <c r="D17" s="75">
        <v>149.9</v>
      </c>
      <c r="F17" s="1"/>
      <c r="G17" s="35" t="s">
        <v>62</v>
      </c>
      <c r="H17" s="35"/>
      <c r="I17" s="35"/>
      <c r="J17" s="40">
        <v>7187</v>
      </c>
      <c r="L17" s="1"/>
      <c r="V17" s="4"/>
      <c r="X17" s="1"/>
    </row>
    <row r="18" spans="1:24" ht="17.100000000000001" customHeight="1">
      <c r="A18" s="65" t="s">
        <v>61</v>
      </c>
      <c r="B18" s="65"/>
      <c r="C18" s="65"/>
      <c r="D18" s="76">
        <v>244.2</v>
      </c>
      <c r="F18" s="1"/>
      <c r="G18" s="65" t="s">
        <v>61</v>
      </c>
      <c r="H18" s="65"/>
      <c r="I18" s="65"/>
      <c r="J18" s="57">
        <v>8748</v>
      </c>
      <c r="L18" s="1"/>
      <c r="P18" s="4"/>
      <c r="V18" s="4"/>
      <c r="X18" s="1"/>
    </row>
    <row r="19" spans="1:24" ht="17.100000000000001" customHeight="1">
      <c r="F19" s="1"/>
      <c r="G19" s="1"/>
      <c r="H19" s="1"/>
      <c r="I19" s="1"/>
      <c r="J19" s="1"/>
      <c r="K19" s="1"/>
      <c r="L19" s="1"/>
      <c r="X19" s="1"/>
    </row>
    <row r="20" spans="1:24" ht="17.100000000000001" customHeight="1">
      <c r="A20" s="35" t="s">
        <v>36</v>
      </c>
      <c r="F20" s="1"/>
      <c r="G20" s="1"/>
      <c r="H20" s="1"/>
      <c r="I20" s="1"/>
      <c r="J20" s="1"/>
      <c r="K20" s="1"/>
      <c r="L20" s="1"/>
      <c r="X20" s="1"/>
    </row>
    <row r="21" spans="1:24" ht="17.100000000000001" customHeight="1">
      <c r="A21" s="37" t="s">
        <v>33</v>
      </c>
      <c r="B21" s="37"/>
      <c r="C21" s="37"/>
      <c r="D21" s="42" t="s">
        <v>37</v>
      </c>
      <c r="E21" s="36" t="s">
        <v>24</v>
      </c>
      <c r="G21" s="37" t="s">
        <v>34</v>
      </c>
      <c r="H21" s="37"/>
      <c r="I21" s="37"/>
      <c r="J21" s="42" t="s">
        <v>37</v>
      </c>
      <c r="K21" s="36" t="s">
        <v>24</v>
      </c>
    </row>
    <row r="22" spans="1:24" ht="17.100000000000001" customHeight="1">
      <c r="A22" s="108">
        <v>0</v>
      </c>
      <c r="B22" s="108"/>
      <c r="D22" s="43">
        <v>34</v>
      </c>
      <c r="E22" s="5">
        <f>D22/115*100</f>
        <v>29.565217391304348</v>
      </c>
      <c r="G22" s="35" t="s">
        <v>624</v>
      </c>
      <c r="H22" s="35"/>
      <c r="I22" s="35"/>
      <c r="J22" s="43">
        <v>0</v>
      </c>
      <c r="K22" s="5">
        <v>0</v>
      </c>
    </row>
    <row r="23" spans="1:24" ht="17.100000000000001" customHeight="1">
      <c r="A23" s="35" t="s">
        <v>754</v>
      </c>
      <c r="D23" s="43">
        <v>1</v>
      </c>
      <c r="E23" s="5">
        <f t="shared" ref="E23:E24" si="2">D23/115*100</f>
        <v>0.86956521739130432</v>
      </c>
      <c r="G23" s="35" t="s">
        <v>756</v>
      </c>
      <c r="H23" s="35"/>
      <c r="I23" s="35"/>
      <c r="J23" s="43">
        <v>1</v>
      </c>
      <c r="K23" s="5">
        <f>J23/115*100</f>
        <v>0.86956521739130432</v>
      </c>
    </row>
    <row r="24" spans="1:24" ht="17.100000000000001" customHeight="1">
      <c r="A24" s="35" t="s">
        <v>22</v>
      </c>
      <c r="D24" s="43">
        <v>80</v>
      </c>
      <c r="E24" s="5">
        <f t="shared" si="2"/>
        <v>69.565217391304344</v>
      </c>
      <c r="G24" s="35" t="s">
        <v>22</v>
      </c>
      <c r="H24" s="35"/>
      <c r="I24" s="35"/>
      <c r="J24" s="43">
        <v>114</v>
      </c>
      <c r="K24" s="5">
        <f>J24/115*100</f>
        <v>99.130434782608702</v>
      </c>
    </row>
    <row r="25" spans="1:24" ht="17.100000000000001" customHeight="1">
      <c r="A25" s="37" t="s">
        <v>2</v>
      </c>
      <c r="B25" s="37"/>
      <c r="C25" s="37"/>
      <c r="D25" s="44">
        <f>SUM(D22:D24)</f>
        <v>115</v>
      </c>
      <c r="E25" s="38">
        <v>100</v>
      </c>
      <c r="G25" s="37" t="s">
        <v>2</v>
      </c>
      <c r="H25" s="37"/>
      <c r="I25" s="37"/>
      <c r="J25" s="44">
        <v>115</v>
      </c>
      <c r="K25" s="38">
        <v>100</v>
      </c>
    </row>
    <row r="26" spans="1:24" ht="17.100000000000001" customHeight="1">
      <c r="A26" s="47"/>
      <c r="B26" s="47"/>
      <c r="C26" s="47"/>
      <c r="D26" s="3"/>
      <c r="E26" s="11"/>
      <c r="G26" s="35"/>
      <c r="H26" s="35"/>
      <c r="I26" s="35"/>
    </row>
    <row r="27" spans="1:24" ht="17.100000000000001" customHeight="1">
      <c r="A27" s="37"/>
      <c r="B27" s="37"/>
      <c r="C27" s="37"/>
      <c r="D27" s="39" t="s">
        <v>764</v>
      </c>
      <c r="E27" s="11"/>
      <c r="G27" s="37"/>
      <c r="H27" s="37"/>
      <c r="I27" s="37"/>
      <c r="J27" s="39" t="s">
        <v>763</v>
      </c>
    </row>
    <row r="28" spans="1:24" ht="17.100000000000001" customHeight="1">
      <c r="A28" s="35" t="s">
        <v>59</v>
      </c>
      <c r="D28" s="151">
        <v>1.7</v>
      </c>
      <c r="F28" s="1"/>
      <c r="G28" s="35" t="s">
        <v>59</v>
      </c>
      <c r="H28" s="35"/>
      <c r="I28" s="35"/>
      <c r="J28" s="40">
        <v>11000</v>
      </c>
      <c r="L28" s="1"/>
      <c r="X28" s="1"/>
    </row>
    <row r="29" spans="1:24" ht="17.100000000000001" customHeight="1">
      <c r="A29" s="35" t="s">
        <v>60</v>
      </c>
      <c r="D29" s="75">
        <v>10.1</v>
      </c>
      <c r="F29" s="1"/>
      <c r="G29" s="35" t="s">
        <v>60</v>
      </c>
      <c r="H29" s="35"/>
      <c r="I29" s="35"/>
      <c r="J29" s="111" t="s">
        <v>475</v>
      </c>
      <c r="L29" s="1"/>
      <c r="X29" s="1"/>
    </row>
    <row r="30" spans="1:24" ht="17.100000000000001" customHeight="1">
      <c r="A30" s="35" t="s">
        <v>62</v>
      </c>
      <c r="D30" s="75">
        <v>60</v>
      </c>
      <c r="F30" s="1"/>
      <c r="G30" s="35" t="s">
        <v>62</v>
      </c>
      <c r="H30" s="35"/>
      <c r="I30" s="35"/>
      <c r="J30" s="40">
        <v>11000</v>
      </c>
      <c r="L30" s="1"/>
      <c r="X30" s="1"/>
    </row>
    <row r="31" spans="1:24" ht="17.100000000000001" customHeight="1">
      <c r="A31" s="65" t="s">
        <v>61</v>
      </c>
      <c r="B31" s="65"/>
      <c r="C31" s="65"/>
      <c r="D31" s="152" t="s">
        <v>475</v>
      </c>
      <c r="F31" s="1"/>
      <c r="G31" s="65" t="s">
        <v>61</v>
      </c>
      <c r="H31" s="65"/>
      <c r="I31" s="65"/>
      <c r="J31" s="112" t="s">
        <v>475</v>
      </c>
      <c r="L31" s="1"/>
      <c r="X31" s="1"/>
    </row>
    <row r="32" spans="1:24" ht="17.100000000000001" customHeight="1">
      <c r="F32" s="1"/>
      <c r="G32" s="1"/>
      <c r="H32" s="1"/>
      <c r="I32" s="1"/>
      <c r="J32" s="1"/>
      <c r="K32" s="1"/>
      <c r="L32" s="1"/>
      <c r="X32" s="1"/>
    </row>
    <row r="33" spans="1:24" ht="17.100000000000001" customHeight="1">
      <c r="A33" s="35" t="s">
        <v>17</v>
      </c>
      <c r="F33" s="1"/>
      <c r="G33" s="1"/>
      <c r="H33" s="1"/>
      <c r="I33" s="1"/>
      <c r="J33" s="1"/>
      <c r="K33" s="1"/>
      <c r="L33" s="1"/>
      <c r="X33" s="1"/>
    </row>
    <row r="34" spans="1:24" ht="17.100000000000001" customHeight="1">
      <c r="A34" s="37" t="s">
        <v>33</v>
      </c>
      <c r="B34" s="37"/>
      <c r="C34" s="37"/>
      <c r="D34" s="42" t="s">
        <v>37</v>
      </c>
      <c r="E34" s="36" t="s">
        <v>24</v>
      </c>
      <c r="F34" s="1"/>
      <c r="G34" s="1"/>
      <c r="H34" s="1"/>
      <c r="I34" s="1"/>
      <c r="J34" s="1"/>
      <c r="K34" s="1"/>
      <c r="L34" s="1"/>
      <c r="X34" s="1"/>
    </row>
    <row r="35" spans="1:24" ht="17.100000000000001" customHeight="1">
      <c r="A35" s="108">
        <v>0</v>
      </c>
      <c r="B35" s="108"/>
      <c r="D35" s="43">
        <v>34</v>
      </c>
      <c r="E35" s="5">
        <f>D35/115*100</f>
        <v>29.565217391304348</v>
      </c>
      <c r="F35" s="1"/>
      <c r="G35" s="37" t="s">
        <v>34</v>
      </c>
      <c r="H35" s="37"/>
      <c r="I35" s="37"/>
      <c r="J35" s="42" t="s">
        <v>37</v>
      </c>
      <c r="K35" s="36" t="s">
        <v>24</v>
      </c>
      <c r="L35" s="1"/>
      <c r="X35" s="1"/>
    </row>
    <row r="36" spans="1:24" ht="17.100000000000001" customHeight="1">
      <c r="A36" s="35" t="s">
        <v>759</v>
      </c>
      <c r="D36" s="43">
        <v>3</v>
      </c>
      <c r="E36" s="5">
        <f t="shared" ref="E36:E37" si="3">D36/115*100</f>
        <v>2.6086956521739131</v>
      </c>
      <c r="F36" s="1"/>
      <c r="G36" s="35" t="s">
        <v>624</v>
      </c>
      <c r="H36" s="35"/>
      <c r="I36" s="35"/>
      <c r="J36" s="43">
        <v>1</v>
      </c>
      <c r="K36" s="5">
        <v>33.3333333333333</v>
      </c>
      <c r="L36" s="1"/>
      <c r="X36" s="1"/>
    </row>
    <row r="37" spans="1:24" ht="17.100000000000001" customHeight="1">
      <c r="A37" s="35" t="s">
        <v>22</v>
      </c>
      <c r="D37" s="43">
        <v>78</v>
      </c>
      <c r="E37" s="5">
        <f t="shared" si="3"/>
        <v>67.826086956521735</v>
      </c>
      <c r="F37" s="1"/>
      <c r="G37" s="35" t="s">
        <v>756</v>
      </c>
      <c r="H37" s="35"/>
      <c r="I37" s="35"/>
      <c r="J37" s="43">
        <v>2</v>
      </c>
      <c r="K37" s="5">
        <v>66.6666666666667</v>
      </c>
      <c r="L37" s="1"/>
      <c r="X37" s="1"/>
    </row>
    <row r="38" spans="1:24" ht="17.100000000000001" customHeight="1">
      <c r="A38" s="37" t="s">
        <v>2</v>
      </c>
      <c r="B38" s="37"/>
      <c r="C38" s="37"/>
      <c r="D38" s="44">
        <v>115</v>
      </c>
      <c r="E38" s="38">
        <v>100</v>
      </c>
      <c r="F38" s="1"/>
      <c r="G38" s="35" t="s">
        <v>22</v>
      </c>
      <c r="H38" s="35"/>
      <c r="I38" s="35"/>
      <c r="J38" s="43">
        <v>0</v>
      </c>
      <c r="K38" s="5">
        <v>0</v>
      </c>
      <c r="L38" s="1"/>
      <c r="X38" s="1"/>
    </row>
    <row r="39" spans="1:24" ht="17.100000000000001" customHeight="1">
      <c r="A39" s="47"/>
      <c r="B39" s="47"/>
      <c r="C39" s="47"/>
      <c r="D39" s="3"/>
      <c r="E39" s="11"/>
      <c r="F39" s="1"/>
      <c r="G39" s="37" t="s">
        <v>2</v>
      </c>
      <c r="H39" s="37"/>
      <c r="I39" s="37"/>
      <c r="J39" s="44">
        <v>3</v>
      </c>
      <c r="K39" s="38">
        <v>100</v>
      </c>
      <c r="L39" s="1"/>
      <c r="X39" s="1"/>
    </row>
    <row r="40" spans="1:24" ht="17.100000000000001" customHeight="1">
      <c r="A40" s="37"/>
      <c r="B40" s="37"/>
      <c r="C40" s="37"/>
      <c r="D40" s="39" t="s">
        <v>764</v>
      </c>
      <c r="G40" s="35"/>
      <c r="H40" s="35"/>
      <c r="I40" s="35"/>
    </row>
    <row r="41" spans="1:24" ht="17.100000000000001" customHeight="1">
      <c r="A41" s="35" t="s">
        <v>59</v>
      </c>
      <c r="D41" s="75">
        <v>0.8</v>
      </c>
      <c r="G41" s="48"/>
      <c r="H41" s="48"/>
      <c r="I41" s="48"/>
      <c r="J41" s="153" t="s">
        <v>763</v>
      </c>
    </row>
    <row r="42" spans="1:24" ht="17.100000000000001" customHeight="1">
      <c r="A42" s="35" t="s">
        <v>60</v>
      </c>
      <c r="D42" s="75">
        <v>3.5</v>
      </c>
      <c r="G42" s="48" t="s">
        <v>59</v>
      </c>
      <c r="H42" s="48"/>
      <c r="I42" s="48"/>
      <c r="J42" s="154">
        <v>4333</v>
      </c>
    </row>
    <row r="43" spans="1:24" ht="17.100000000000001" customHeight="1">
      <c r="A43" s="35" t="s">
        <v>62</v>
      </c>
      <c r="D43" s="75">
        <v>10.3</v>
      </c>
      <c r="G43" s="35" t="s">
        <v>60</v>
      </c>
      <c r="H43" s="35"/>
      <c r="I43" s="35"/>
      <c r="J43" s="40">
        <v>6658</v>
      </c>
    </row>
    <row r="44" spans="1:24" ht="17.100000000000001" customHeight="1">
      <c r="A44" s="65" t="s">
        <v>61</v>
      </c>
      <c r="B44" s="65"/>
      <c r="C44" s="65"/>
      <c r="D44" s="76">
        <v>8.4</v>
      </c>
      <c r="G44" s="35" t="s">
        <v>62</v>
      </c>
      <c r="H44" s="35"/>
      <c r="I44" s="35"/>
      <c r="J44" s="40">
        <v>6500</v>
      </c>
    </row>
    <row r="45" spans="1:24" ht="17.100000000000001" customHeight="1">
      <c r="G45" s="65" t="s">
        <v>61</v>
      </c>
      <c r="H45" s="65"/>
      <c r="I45" s="65"/>
      <c r="J45" s="112" t="s">
        <v>475</v>
      </c>
    </row>
  </sheetData>
  <mergeCells count="1">
    <mergeCell ref="A4:C4"/>
  </mergeCells>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4　本人について&amp;"-,標準"&amp;11
</oddHeader>
    <oddFooter>&amp;C&amp;"HG丸ｺﾞｼｯｸM-PRO,標準"&amp;10&amp;P / &amp;N ページ　(問4-13)</oddFooter>
  </headerFooter>
</worksheet>
</file>

<file path=xl/worksheets/sheet31.xml><?xml version="1.0" encoding="utf-8"?>
<worksheet xmlns="http://schemas.openxmlformats.org/spreadsheetml/2006/main" xmlns:r="http://schemas.openxmlformats.org/officeDocument/2006/relationships">
  <sheetPr>
    <tabColor rgb="FF00B050"/>
  </sheetPr>
  <dimension ref="B1:AF41"/>
  <sheetViews>
    <sheetView zoomScale="80" zoomScaleNormal="80" workbookViewId="0"/>
  </sheetViews>
  <sheetFormatPr defaultRowHeight="13.5"/>
  <cols>
    <col min="2" max="4" width="9" style="35"/>
    <col min="8" max="9" width="9" style="35"/>
    <col min="12" max="12" width="4.625" customWidth="1"/>
    <col min="18" max="19" width="9" style="35"/>
    <col min="20" max="20" width="4.625" style="35" customWidth="1"/>
    <col min="21" max="21" width="9" style="35"/>
    <col min="25" max="27" width="9" style="35"/>
    <col min="31" max="32" width="9" style="35"/>
  </cols>
  <sheetData>
    <row r="1" spans="2:23" ht="17.25">
      <c r="B1" s="45" t="s">
        <v>830</v>
      </c>
    </row>
    <row r="2" spans="2:23" ht="18" customHeight="1"/>
    <row r="3" spans="2:23" ht="18" customHeight="1">
      <c r="B3" s="35" t="s">
        <v>590</v>
      </c>
      <c r="H3" s="35" t="s">
        <v>589</v>
      </c>
      <c r="R3" s="35" t="s">
        <v>591</v>
      </c>
    </row>
    <row r="4" spans="2:23" ht="18" customHeight="1"/>
    <row r="5" spans="2:23" ht="18" customHeight="1">
      <c r="B5" s="37"/>
      <c r="C5" s="37"/>
      <c r="D5" s="42" t="s">
        <v>23</v>
      </c>
      <c r="E5" s="36" t="s">
        <v>24</v>
      </c>
      <c r="H5" s="37"/>
      <c r="I5" s="37"/>
      <c r="J5" s="42" t="s">
        <v>23</v>
      </c>
      <c r="K5" s="36" t="s">
        <v>24</v>
      </c>
      <c r="M5" s="37"/>
      <c r="N5" s="37"/>
      <c r="O5" s="42" t="s">
        <v>23</v>
      </c>
      <c r="P5" s="36" t="s">
        <v>24</v>
      </c>
      <c r="R5" s="37"/>
      <c r="S5" s="37"/>
      <c r="T5" s="37"/>
      <c r="U5" s="37"/>
      <c r="V5" s="42" t="s">
        <v>23</v>
      </c>
      <c r="W5" s="36" t="s">
        <v>24</v>
      </c>
    </row>
    <row r="6" spans="2:23" ht="18" customHeight="1">
      <c r="B6" s="35" t="s">
        <v>630</v>
      </c>
      <c r="D6" s="67">
        <v>19</v>
      </c>
      <c r="E6" s="4">
        <f>D6/115*100</f>
        <v>16.521739130434781</v>
      </c>
      <c r="H6" s="156" t="s">
        <v>320</v>
      </c>
      <c r="I6" s="156"/>
      <c r="J6" s="43">
        <v>6</v>
      </c>
      <c r="K6" s="4">
        <f>J6/115*100</f>
        <v>5.2173913043478262</v>
      </c>
      <c r="M6" s="156" t="s">
        <v>346</v>
      </c>
      <c r="N6" s="156"/>
      <c r="O6" s="160">
        <v>0</v>
      </c>
      <c r="P6" s="4">
        <f>O6/115*100</f>
        <v>0</v>
      </c>
      <c r="R6" s="35" t="s">
        <v>280</v>
      </c>
      <c r="V6" s="67">
        <v>54</v>
      </c>
      <c r="W6" s="4">
        <f>V6/115*100</f>
        <v>46.956521739130437</v>
      </c>
    </row>
    <row r="7" spans="2:23" ht="18" customHeight="1">
      <c r="B7" s="35" t="s">
        <v>527</v>
      </c>
      <c r="D7" s="67">
        <v>10</v>
      </c>
      <c r="E7" s="4">
        <f t="shared" ref="E7:E12" si="0">D7/115*100</f>
        <v>8.695652173913043</v>
      </c>
      <c r="H7" s="156" t="s">
        <v>321</v>
      </c>
      <c r="I7" s="156"/>
      <c r="J7" s="43">
        <v>0</v>
      </c>
      <c r="K7" s="4">
        <f t="shared" ref="K7:K29" si="1">J7/115*100</f>
        <v>0</v>
      </c>
      <c r="M7" s="156" t="s">
        <v>348</v>
      </c>
      <c r="N7" s="156"/>
      <c r="O7" s="160">
        <v>3</v>
      </c>
      <c r="P7" s="4">
        <f t="shared" ref="P7:P28" si="2">O7/115*100</f>
        <v>2.6086956521739131</v>
      </c>
      <c r="R7" s="35" t="s">
        <v>281</v>
      </c>
      <c r="V7" s="67">
        <v>17</v>
      </c>
      <c r="W7" s="4">
        <f t="shared" ref="W7:W16" si="3">V7/115*100</f>
        <v>14.782608695652174</v>
      </c>
    </row>
    <row r="8" spans="2:23" ht="18" customHeight="1">
      <c r="B8" s="35" t="s">
        <v>543</v>
      </c>
      <c r="D8" s="67">
        <v>32</v>
      </c>
      <c r="E8" s="4">
        <f t="shared" si="0"/>
        <v>27.826086956521738</v>
      </c>
      <c r="H8" s="156" t="s">
        <v>322</v>
      </c>
      <c r="I8" s="156"/>
      <c r="J8" s="43">
        <v>6</v>
      </c>
      <c r="K8" s="4">
        <f t="shared" si="1"/>
        <v>5.2173913043478262</v>
      </c>
      <c r="M8" s="156" t="s">
        <v>351</v>
      </c>
      <c r="N8" s="156"/>
      <c r="O8" s="160">
        <v>0</v>
      </c>
      <c r="P8" s="4">
        <f t="shared" si="2"/>
        <v>0</v>
      </c>
      <c r="R8" s="35" t="s">
        <v>282</v>
      </c>
      <c r="V8" s="67">
        <v>22</v>
      </c>
      <c r="W8" s="4">
        <f t="shared" si="3"/>
        <v>19.130434782608695</v>
      </c>
    </row>
    <row r="9" spans="2:23" ht="18" customHeight="1">
      <c r="B9" s="35" t="s">
        <v>556</v>
      </c>
      <c r="D9" s="67">
        <v>32</v>
      </c>
      <c r="E9" s="4">
        <f t="shared" si="0"/>
        <v>27.826086956521738</v>
      </c>
      <c r="H9" s="156" t="s">
        <v>323</v>
      </c>
      <c r="I9" s="156"/>
      <c r="J9" s="43">
        <v>1</v>
      </c>
      <c r="K9" s="4">
        <f t="shared" si="1"/>
        <v>0.86956521739130432</v>
      </c>
      <c r="M9" s="156" t="s">
        <v>354</v>
      </c>
      <c r="N9" s="156"/>
      <c r="O9" s="160">
        <v>0</v>
      </c>
      <c r="P9" s="4">
        <f t="shared" si="2"/>
        <v>0</v>
      </c>
      <c r="R9" s="35" t="s">
        <v>283</v>
      </c>
      <c r="V9" s="67">
        <v>6</v>
      </c>
      <c r="W9" s="4">
        <f t="shared" si="3"/>
        <v>5.2173913043478262</v>
      </c>
    </row>
    <row r="10" spans="2:23" ht="18" customHeight="1">
      <c r="B10" s="35" t="s">
        <v>574</v>
      </c>
      <c r="D10" s="67">
        <v>16</v>
      </c>
      <c r="E10" s="4">
        <f t="shared" si="0"/>
        <v>13.913043478260869</v>
      </c>
      <c r="H10" s="156" t="s">
        <v>324</v>
      </c>
      <c r="I10" s="156"/>
      <c r="J10" s="43">
        <v>0</v>
      </c>
      <c r="K10" s="4">
        <f t="shared" si="1"/>
        <v>0</v>
      </c>
      <c r="M10" s="156" t="s">
        <v>357</v>
      </c>
      <c r="N10" s="156"/>
      <c r="O10" s="160">
        <v>2</v>
      </c>
      <c r="P10" s="4">
        <f t="shared" si="2"/>
        <v>1.7391304347826086</v>
      </c>
      <c r="R10" s="35" t="s">
        <v>284</v>
      </c>
      <c r="V10" s="67">
        <v>4</v>
      </c>
      <c r="W10" s="4">
        <f t="shared" si="3"/>
        <v>3.4782608695652173</v>
      </c>
    </row>
    <row r="11" spans="2:23" ht="18" customHeight="1">
      <c r="B11" s="35" t="s">
        <v>592</v>
      </c>
      <c r="D11" s="67">
        <v>4</v>
      </c>
      <c r="E11" s="4">
        <f t="shared" si="0"/>
        <v>3.4782608695652173</v>
      </c>
      <c r="H11" s="156" t="s">
        <v>325</v>
      </c>
      <c r="I11" s="156"/>
      <c r="J11" s="43">
        <v>0</v>
      </c>
      <c r="K11" s="4">
        <f t="shared" si="1"/>
        <v>0</v>
      </c>
      <c r="M11" s="156" t="s">
        <v>360</v>
      </c>
      <c r="N11" s="156"/>
      <c r="O11" s="160">
        <v>0</v>
      </c>
      <c r="P11" s="4">
        <f t="shared" si="2"/>
        <v>0</v>
      </c>
      <c r="R11" s="35" t="s">
        <v>285</v>
      </c>
      <c r="V11" s="67">
        <v>4</v>
      </c>
      <c r="W11" s="4">
        <f t="shared" si="3"/>
        <v>3.4782608695652173</v>
      </c>
    </row>
    <row r="12" spans="2:23" ht="18" customHeight="1">
      <c r="B12" s="35" t="s">
        <v>22</v>
      </c>
      <c r="D12" s="43">
        <v>2</v>
      </c>
      <c r="E12" s="4">
        <f t="shared" si="0"/>
        <v>1.7391304347826086</v>
      </c>
      <c r="H12" s="156" t="s">
        <v>326</v>
      </c>
      <c r="I12" s="156"/>
      <c r="J12" s="43">
        <v>1</v>
      </c>
      <c r="K12" s="4">
        <f t="shared" si="1"/>
        <v>0.86956521739130432</v>
      </c>
      <c r="M12" s="156" t="s">
        <v>363</v>
      </c>
      <c r="N12" s="156"/>
      <c r="O12" s="160">
        <v>0</v>
      </c>
      <c r="P12" s="4">
        <f t="shared" si="2"/>
        <v>0</v>
      </c>
      <c r="R12" s="35" t="s">
        <v>286</v>
      </c>
      <c r="V12" s="67">
        <v>8</v>
      </c>
      <c r="W12" s="4">
        <f t="shared" si="3"/>
        <v>6.9565217391304346</v>
      </c>
    </row>
    <row r="13" spans="2:23" ht="18" customHeight="1">
      <c r="B13" s="37" t="s">
        <v>2</v>
      </c>
      <c r="C13" s="37"/>
      <c r="D13" s="44">
        <v>115</v>
      </c>
      <c r="E13" s="23">
        <v>100</v>
      </c>
      <c r="H13" s="156" t="s">
        <v>327</v>
      </c>
      <c r="I13" s="156"/>
      <c r="J13" s="43">
        <v>2</v>
      </c>
      <c r="K13" s="4">
        <f t="shared" si="1"/>
        <v>1.7391304347826086</v>
      </c>
      <c r="M13" s="156" t="s">
        <v>366</v>
      </c>
      <c r="N13" s="156"/>
      <c r="O13" s="160">
        <v>0</v>
      </c>
      <c r="P13" s="4">
        <f t="shared" si="2"/>
        <v>0</v>
      </c>
      <c r="R13" s="35" t="s">
        <v>287</v>
      </c>
      <c r="V13" s="67">
        <v>1</v>
      </c>
      <c r="W13" s="4">
        <f t="shared" si="3"/>
        <v>0.86956521739130432</v>
      </c>
    </row>
    <row r="14" spans="2:23" ht="18" customHeight="1">
      <c r="H14" s="156" t="s">
        <v>328</v>
      </c>
      <c r="I14" s="156"/>
      <c r="J14" s="43">
        <v>0</v>
      </c>
      <c r="K14" s="4">
        <f t="shared" si="1"/>
        <v>0</v>
      </c>
      <c r="M14" s="156" t="s">
        <v>331</v>
      </c>
      <c r="N14" s="156"/>
      <c r="O14" s="160">
        <v>5</v>
      </c>
      <c r="P14" s="4">
        <f t="shared" si="2"/>
        <v>4.3478260869565215</v>
      </c>
      <c r="R14" s="35" t="s">
        <v>288</v>
      </c>
      <c r="V14" s="67">
        <v>1</v>
      </c>
      <c r="W14" s="4">
        <f t="shared" si="3"/>
        <v>0.86956521739130432</v>
      </c>
    </row>
    <row r="15" spans="2:23" ht="18" customHeight="1">
      <c r="B15" s="37"/>
      <c r="C15" s="37"/>
      <c r="D15" s="37"/>
      <c r="E15" s="39" t="s">
        <v>765</v>
      </c>
      <c r="H15" s="156" t="s">
        <v>329</v>
      </c>
      <c r="I15" s="156"/>
      <c r="J15" s="43">
        <v>0</v>
      </c>
      <c r="K15" s="4">
        <f t="shared" si="1"/>
        <v>0</v>
      </c>
      <c r="M15" s="156" t="s">
        <v>333</v>
      </c>
      <c r="N15" s="156"/>
      <c r="O15" s="160">
        <v>0</v>
      </c>
      <c r="P15" s="4">
        <f t="shared" si="2"/>
        <v>0</v>
      </c>
      <c r="R15" s="35" t="s">
        <v>17</v>
      </c>
      <c r="V15" s="67">
        <v>1</v>
      </c>
      <c r="W15" s="4">
        <f t="shared" si="3"/>
        <v>0.86956521739130432</v>
      </c>
    </row>
    <row r="16" spans="2:23" ht="18" customHeight="1">
      <c r="B16" s="48" t="s">
        <v>45</v>
      </c>
      <c r="C16" s="48"/>
      <c r="D16" s="48"/>
      <c r="E16" s="163">
        <v>2.2999999999999998</v>
      </c>
      <c r="H16" s="156" t="s">
        <v>350</v>
      </c>
      <c r="I16" s="156"/>
      <c r="J16" s="43">
        <v>5</v>
      </c>
      <c r="K16" s="4">
        <f t="shared" si="1"/>
        <v>4.3478260869565215</v>
      </c>
      <c r="M16" s="156" t="s">
        <v>335</v>
      </c>
      <c r="N16" s="156"/>
      <c r="O16" s="160">
        <v>4</v>
      </c>
      <c r="P16" s="4">
        <f t="shared" si="2"/>
        <v>3.4782608695652173</v>
      </c>
      <c r="R16" s="35" t="s">
        <v>22</v>
      </c>
      <c r="V16" s="67">
        <v>1</v>
      </c>
      <c r="W16" s="4">
        <f t="shared" si="3"/>
        <v>0.86956521739130432</v>
      </c>
    </row>
    <row r="17" spans="2:27" ht="18" customHeight="1" thickBot="1">
      <c r="B17" s="47" t="s">
        <v>46</v>
      </c>
      <c r="C17" s="47"/>
      <c r="D17" s="47"/>
      <c r="E17" s="69">
        <v>1.45</v>
      </c>
      <c r="H17" s="156" t="s">
        <v>353</v>
      </c>
      <c r="I17" s="156"/>
      <c r="J17" s="43">
        <v>6</v>
      </c>
      <c r="K17" s="4">
        <f t="shared" si="1"/>
        <v>5.2173913043478262</v>
      </c>
      <c r="M17" s="156" t="s">
        <v>337</v>
      </c>
      <c r="N17" s="156"/>
      <c r="O17" s="160">
        <v>0</v>
      </c>
      <c r="P17" s="4">
        <f t="shared" si="2"/>
        <v>0</v>
      </c>
      <c r="R17" s="63" t="s">
        <v>2</v>
      </c>
      <c r="S17" s="63"/>
      <c r="T17" s="63"/>
      <c r="U17" s="63"/>
      <c r="V17" s="59">
        <f>SUM(V6:V16)</f>
        <v>119</v>
      </c>
      <c r="W17" s="60">
        <f>SUM(W6:W16)</f>
        <v>103.4782608695652</v>
      </c>
    </row>
    <row r="18" spans="2:27" ht="18" customHeight="1" thickTop="1">
      <c r="B18" s="35" t="s">
        <v>62</v>
      </c>
      <c r="E18" s="69">
        <v>2.77</v>
      </c>
      <c r="H18" s="156" t="s">
        <v>356</v>
      </c>
      <c r="I18" s="156"/>
      <c r="J18" s="43">
        <v>53</v>
      </c>
      <c r="K18" s="4">
        <f t="shared" si="1"/>
        <v>46.086956521739133</v>
      </c>
      <c r="M18" s="156" t="s">
        <v>339</v>
      </c>
      <c r="N18" s="156"/>
      <c r="O18" s="161">
        <v>0</v>
      </c>
      <c r="P18" s="4">
        <f t="shared" si="2"/>
        <v>0</v>
      </c>
      <c r="R18" s="64" t="s">
        <v>379</v>
      </c>
      <c r="S18" s="64"/>
      <c r="T18" s="64"/>
      <c r="U18" s="64"/>
      <c r="V18" s="61">
        <v>115</v>
      </c>
      <c r="W18" s="113">
        <v>100</v>
      </c>
    </row>
    <row r="19" spans="2:27" ht="18" customHeight="1">
      <c r="B19" s="65" t="s">
        <v>61</v>
      </c>
      <c r="C19" s="65"/>
      <c r="D19" s="65"/>
      <c r="E19" s="70">
        <v>1.1100000000000001</v>
      </c>
      <c r="H19" s="156" t="s">
        <v>359</v>
      </c>
      <c r="I19" s="156"/>
      <c r="J19" s="43">
        <v>13</v>
      </c>
      <c r="K19" s="4">
        <f t="shared" si="1"/>
        <v>11.304347826086957</v>
      </c>
      <c r="M19" s="156" t="s">
        <v>341</v>
      </c>
      <c r="N19" s="156"/>
      <c r="O19" s="161">
        <v>0</v>
      </c>
      <c r="P19" s="4">
        <f t="shared" si="2"/>
        <v>0</v>
      </c>
    </row>
    <row r="20" spans="2:27" ht="18" customHeight="1">
      <c r="H20" s="156" t="s">
        <v>362</v>
      </c>
      <c r="I20" s="156"/>
      <c r="J20" s="43">
        <v>0</v>
      </c>
      <c r="K20" s="4">
        <f t="shared" si="1"/>
        <v>0</v>
      </c>
      <c r="M20" s="156" t="s">
        <v>343</v>
      </c>
      <c r="N20" s="156"/>
      <c r="O20" s="161">
        <v>0</v>
      </c>
      <c r="P20" s="4">
        <f>O20/115*100</f>
        <v>0</v>
      </c>
      <c r="R20" s="66"/>
      <c r="S20" s="66"/>
      <c r="T20" s="66"/>
      <c r="U20" s="66"/>
    </row>
    <row r="21" spans="2:27" ht="18" customHeight="1">
      <c r="H21" s="156" t="s">
        <v>365</v>
      </c>
      <c r="I21" s="156"/>
      <c r="J21" s="43">
        <v>0</v>
      </c>
      <c r="K21" s="4">
        <f t="shared" si="1"/>
        <v>0</v>
      </c>
      <c r="M21" s="156" t="s">
        <v>345</v>
      </c>
      <c r="N21" s="156"/>
      <c r="O21" s="43">
        <v>1</v>
      </c>
      <c r="P21" s="4">
        <f t="shared" si="2"/>
        <v>0.86956521739130432</v>
      </c>
      <c r="R21" s="35" t="s">
        <v>295</v>
      </c>
      <c r="U21"/>
      <c r="X21" s="35"/>
      <c r="Z21"/>
      <c r="AA21"/>
    </row>
    <row r="22" spans="2:27" ht="18" customHeight="1">
      <c r="H22" s="156" t="s">
        <v>330</v>
      </c>
      <c r="I22" s="156"/>
      <c r="J22" s="43">
        <v>0</v>
      </c>
      <c r="K22" s="4">
        <f>J22/115*100</f>
        <v>0</v>
      </c>
      <c r="M22" s="156" t="s">
        <v>347</v>
      </c>
      <c r="N22" s="156"/>
      <c r="O22" s="161">
        <v>0</v>
      </c>
      <c r="P22" s="4">
        <f t="shared" si="2"/>
        <v>0</v>
      </c>
      <c r="U22"/>
      <c r="X22" s="35"/>
      <c r="Z22"/>
      <c r="AA22"/>
    </row>
    <row r="23" spans="2:27" ht="18" customHeight="1">
      <c r="H23" s="156" t="s">
        <v>332</v>
      </c>
      <c r="I23" s="156"/>
      <c r="J23" s="43">
        <v>0</v>
      </c>
      <c r="K23" s="4">
        <f t="shared" si="1"/>
        <v>0</v>
      </c>
      <c r="M23" s="156" t="s">
        <v>349</v>
      </c>
      <c r="N23" s="156"/>
      <c r="O23" s="161">
        <v>0</v>
      </c>
      <c r="P23" s="4">
        <f t="shared" si="2"/>
        <v>0</v>
      </c>
      <c r="R23" s="35" t="s">
        <v>289</v>
      </c>
      <c r="U23"/>
      <c r="X23" s="35" t="s">
        <v>290</v>
      </c>
      <c r="Z23"/>
      <c r="AA23"/>
    </row>
    <row r="24" spans="2:27" ht="18" customHeight="1">
      <c r="H24" s="156" t="s">
        <v>334</v>
      </c>
      <c r="I24" s="156"/>
      <c r="J24" s="43">
        <v>1</v>
      </c>
      <c r="K24" s="4">
        <f t="shared" si="1"/>
        <v>0.86956521739130432</v>
      </c>
      <c r="M24" s="156" t="s">
        <v>352</v>
      </c>
      <c r="N24" s="156"/>
      <c r="O24" s="161">
        <v>2</v>
      </c>
      <c r="P24" s="4">
        <f t="shared" si="2"/>
        <v>1.7391304347826086</v>
      </c>
      <c r="R24" s="37"/>
      <c r="S24" s="37"/>
      <c r="T24" s="37"/>
      <c r="U24" s="42" t="s">
        <v>23</v>
      </c>
      <c r="V24" s="36" t="s">
        <v>24</v>
      </c>
      <c r="X24" s="37"/>
      <c r="Y24" s="37"/>
      <c r="Z24" s="42" t="s">
        <v>23</v>
      </c>
      <c r="AA24" s="36" t="s">
        <v>751</v>
      </c>
    </row>
    <row r="25" spans="2:27" ht="18" customHeight="1">
      <c r="H25" s="156" t="s">
        <v>336</v>
      </c>
      <c r="I25" s="156"/>
      <c r="J25" s="43">
        <v>0</v>
      </c>
      <c r="K25" s="4">
        <f t="shared" si="1"/>
        <v>0</v>
      </c>
      <c r="M25" s="156" t="s">
        <v>355</v>
      </c>
      <c r="N25" s="156"/>
      <c r="O25" s="161">
        <v>0</v>
      </c>
      <c r="P25" s="4">
        <f t="shared" si="2"/>
        <v>0</v>
      </c>
      <c r="R25" s="35" t="s">
        <v>631</v>
      </c>
      <c r="U25" s="68">
        <v>12</v>
      </c>
      <c r="V25" s="4">
        <v>22.2222222222222</v>
      </c>
      <c r="X25" s="35" t="s">
        <v>632</v>
      </c>
      <c r="Z25" s="43">
        <v>6</v>
      </c>
      <c r="AA25" s="4">
        <f>Z25/17*100</f>
        <v>35.294117647058826</v>
      </c>
    </row>
    <row r="26" spans="2:27" ht="18" customHeight="1">
      <c r="H26" s="156" t="s">
        <v>338</v>
      </c>
      <c r="I26" s="156"/>
      <c r="J26" s="160">
        <v>1</v>
      </c>
      <c r="K26" s="4">
        <f t="shared" si="1"/>
        <v>0.86956521739130432</v>
      </c>
      <c r="L26" s="24"/>
      <c r="M26" s="156" t="s">
        <v>358</v>
      </c>
      <c r="N26" s="156"/>
      <c r="O26" s="161">
        <v>0</v>
      </c>
      <c r="P26" s="4">
        <f t="shared" si="2"/>
        <v>0</v>
      </c>
      <c r="Q26" s="24"/>
      <c r="R26" s="35" t="s">
        <v>768</v>
      </c>
      <c r="U26" s="68">
        <v>6</v>
      </c>
      <c r="V26" s="4">
        <v>11.1111111111111</v>
      </c>
      <c r="X26" s="35" t="s">
        <v>767</v>
      </c>
      <c r="Z26" s="43">
        <v>7</v>
      </c>
      <c r="AA26" s="4">
        <f t="shared" ref="AA26:AA28" si="4">Z26/17*100</f>
        <v>41.17647058823529</v>
      </c>
    </row>
    <row r="27" spans="2:27" ht="18" customHeight="1">
      <c r="H27" s="156" t="s">
        <v>340</v>
      </c>
      <c r="I27" s="156"/>
      <c r="J27" s="160">
        <v>2</v>
      </c>
      <c r="K27" s="4">
        <f t="shared" si="1"/>
        <v>1.7391304347826086</v>
      </c>
      <c r="L27" s="24"/>
      <c r="M27" s="156" t="s">
        <v>361</v>
      </c>
      <c r="N27" s="156"/>
      <c r="O27" s="161">
        <v>0</v>
      </c>
      <c r="P27" s="4">
        <f t="shared" si="2"/>
        <v>0</v>
      </c>
      <c r="Q27" s="24"/>
      <c r="R27" s="35" t="s">
        <v>769</v>
      </c>
      <c r="U27" s="68">
        <v>15</v>
      </c>
      <c r="V27" s="4">
        <v>27.7777777777778</v>
      </c>
      <c r="X27" s="35" t="s">
        <v>771</v>
      </c>
      <c r="Z27" s="43">
        <v>2</v>
      </c>
      <c r="AA27" s="4">
        <f t="shared" si="4"/>
        <v>11.76470588235294</v>
      </c>
    </row>
    <row r="28" spans="2:27" ht="18" customHeight="1">
      <c r="H28" s="156" t="s">
        <v>342</v>
      </c>
      <c r="I28" s="156"/>
      <c r="J28" s="160">
        <v>0</v>
      </c>
      <c r="K28" s="4">
        <f t="shared" si="1"/>
        <v>0</v>
      </c>
      <c r="L28" s="24"/>
      <c r="M28" s="156" t="s">
        <v>364</v>
      </c>
      <c r="N28" s="156"/>
      <c r="O28" s="161">
        <v>0</v>
      </c>
      <c r="P28" s="4">
        <f t="shared" si="2"/>
        <v>0</v>
      </c>
      <c r="Q28" s="24"/>
      <c r="R28" s="35" t="s">
        <v>770</v>
      </c>
      <c r="U28" s="68">
        <v>8</v>
      </c>
      <c r="V28" s="4">
        <v>14.814814814814801</v>
      </c>
      <c r="X28" s="35" t="s">
        <v>22</v>
      </c>
      <c r="Z28" s="43">
        <v>2</v>
      </c>
      <c r="AA28" s="4">
        <f t="shared" si="4"/>
        <v>11.76470588235294</v>
      </c>
    </row>
    <row r="29" spans="2:27" ht="18" customHeight="1">
      <c r="H29" s="164" t="s">
        <v>344</v>
      </c>
      <c r="I29" s="164"/>
      <c r="J29" s="165">
        <v>1</v>
      </c>
      <c r="K29" s="76">
        <f t="shared" si="1"/>
        <v>0.86956521739130432</v>
      </c>
      <c r="L29" s="24"/>
      <c r="M29" s="158" t="s">
        <v>2</v>
      </c>
      <c r="N29" s="158"/>
      <c r="O29" s="44">
        <v>115</v>
      </c>
      <c r="P29" s="23">
        <v>100</v>
      </c>
      <c r="Q29" s="24"/>
      <c r="R29" s="35" t="s">
        <v>22</v>
      </c>
      <c r="U29" s="68">
        <v>13</v>
      </c>
      <c r="V29" s="4">
        <v>24.074074074074101</v>
      </c>
      <c r="X29" s="37" t="s">
        <v>2</v>
      </c>
      <c r="Y29" s="37"/>
      <c r="Z29" s="44">
        <v>17</v>
      </c>
      <c r="AA29" s="23">
        <v>100</v>
      </c>
    </row>
    <row r="30" spans="2:27" ht="18" customHeight="1">
      <c r="L30" s="24"/>
      <c r="M30" s="24"/>
      <c r="N30" s="24"/>
      <c r="O30" s="24"/>
      <c r="P30" s="24"/>
      <c r="Q30" s="24"/>
      <c r="R30" s="48" t="s">
        <v>2</v>
      </c>
      <c r="S30" s="48"/>
      <c r="T30" s="48"/>
      <c r="U30" s="162">
        <v>54</v>
      </c>
      <c r="V30" s="148">
        <v>100</v>
      </c>
      <c r="X30" s="35"/>
      <c r="Z30"/>
      <c r="AA30"/>
    </row>
    <row r="31" spans="2:27" ht="18" customHeight="1">
      <c r="L31" s="24"/>
      <c r="M31" s="24"/>
      <c r="N31" s="24"/>
      <c r="O31" s="24"/>
      <c r="P31" s="24"/>
      <c r="Q31" s="24"/>
      <c r="R31" s="48"/>
      <c r="S31" s="48"/>
      <c r="T31" s="48"/>
      <c r="U31" s="30"/>
      <c r="V31" s="30"/>
      <c r="X31" s="37"/>
      <c r="Y31" s="37"/>
      <c r="Z31" s="39" t="s">
        <v>766</v>
      </c>
      <c r="AA31"/>
    </row>
    <row r="32" spans="2:27" ht="18" customHeight="1">
      <c r="L32" s="24"/>
      <c r="M32" s="24"/>
      <c r="N32" s="24"/>
      <c r="O32" s="24"/>
      <c r="P32" s="24"/>
      <c r="Q32" s="24"/>
      <c r="R32" s="37"/>
      <c r="S32" s="37"/>
      <c r="T32" s="37"/>
      <c r="U32" s="39" t="s">
        <v>766</v>
      </c>
      <c r="V32" s="3"/>
      <c r="X32" s="35" t="s">
        <v>45</v>
      </c>
      <c r="Z32" s="40">
        <v>77.099999999999994</v>
      </c>
      <c r="AA32"/>
    </row>
    <row r="33" spans="12:27" ht="18" customHeight="1">
      <c r="L33" s="24"/>
      <c r="M33" s="24"/>
      <c r="N33" s="24"/>
      <c r="O33" s="24"/>
      <c r="P33" s="24"/>
      <c r="Q33" s="24"/>
      <c r="R33" s="35" t="s">
        <v>45</v>
      </c>
      <c r="U33" s="75">
        <v>156.5</v>
      </c>
      <c r="X33" s="65" t="s">
        <v>46</v>
      </c>
      <c r="Y33" s="65"/>
      <c r="Z33" s="57">
        <v>19.11</v>
      </c>
      <c r="AA33"/>
    </row>
    <row r="34" spans="12:27" ht="18" customHeight="1">
      <c r="L34" s="24"/>
      <c r="M34" s="24"/>
      <c r="N34" s="24"/>
      <c r="O34" s="24"/>
      <c r="P34" s="24"/>
      <c r="Q34" s="24"/>
      <c r="R34" s="35" t="s">
        <v>46</v>
      </c>
      <c r="U34" s="75">
        <v>356.9</v>
      </c>
      <c r="X34" s="35"/>
      <c r="Z34"/>
      <c r="AA34"/>
    </row>
    <row r="35" spans="12:27" ht="18" customHeight="1">
      <c r="L35" s="24"/>
      <c r="M35" s="24"/>
      <c r="N35" s="24"/>
      <c r="O35" s="24"/>
      <c r="P35" s="24"/>
      <c r="Q35" s="24"/>
      <c r="R35" s="35" t="s">
        <v>476</v>
      </c>
      <c r="U35" s="75">
        <v>100.9</v>
      </c>
      <c r="X35" s="35"/>
      <c r="Z35"/>
      <c r="AA35"/>
    </row>
    <row r="36" spans="12:27" ht="18" customHeight="1">
      <c r="L36" s="24"/>
      <c r="M36" s="24"/>
      <c r="N36" s="24"/>
      <c r="O36" s="24"/>
      <c r="P36" s="24"/>
      <c r="Q36" s="24"/>
      <c r="R36" s="65" t="s">
        <v>477</v>
      </c>
      <c r="S36" s="65"/>
      <c r="T36" s="65"/>
      <c r="U36" s="76">
        <v>59.7</v>
      </c>
      <c r="X36" s="35"/>
      <c r="Z36"/>
      <c r="AA36"/>
    </row>
    <row r="37" spans="12:27">
      <c r="L37" s="24"/>
      <c r="M37" s="24"/>
      <c r="N37" s="24"/>
      <c r="O37" s="24"/>
      <c r="P37" s="24"/>
      <c r="Q37" s="24"/>
      <c r="R37" s="156"/>
      <c r="S37" s="156"/>
      <c r="T37" s="156"/>
      <c r="U37" s="156"/>
    </row>
    <row r="38" spans="12:27">
      <c r="L38" s="24"/>
      <c r="M38" s="24"/>
      <c r="N38" s="24"/>
      <c r="O38" s="24"/>
      <c r="P38" s="24"/>
      <c r="Q38" s="24"/>
      <c r="R38" s="156"/>
      <c r="S38" s="156"/>
      <c r="T38" s="156"/>
      <c r="U38" s="156"/>
    </row>
    <row r="39" spans="12:27">
      <c r="L39" s="24"/>
      <c r="M39" s="24"/>
      <c r="N39" s="24"/>
      <c r="O39" s="24"/>
      <c r="P39" s="24"/>
      <c r="Q39" s="24"/>
      <c r="R39" s="156"/>
      <c r="S39" s="156"/>
      <c r="T39" s="156"/>
      <c r="U39" s="156"/>
    </row>
    <row r="40" spans="12:27">
      <c r="L40" s="24"/>
      <c r="M40" s="24"/>
      <c r="N40" s="24"/>
      <c r="O40" s="24"/>
      <c r="P40" s="24"/>
      <c r="Q40" s="24"/>
      <c r="R40" s="47"/>
      <c r="S40" s="47"/>
      <c r="T40" s="47"/>
      <c r="U40" s="47"/>
    </row>
    <row r="41" spans="12:27">
      <c r="L41" s="24"/>
      <c r="Q41" s="24"/>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5　本人の世帯について&amp;"-,標準"&amp;11
</oddHeader>
    <oddFooter>&amp;C&amp;"HG丸ｺﾞｼｯｸM-PRO,標準"&amp;10&amp;P / &amp;N ページ　(問5-1～3)</oddFooter>
  </headerFooter>
  <colBreaks count="2" manualBreakCount="2">
    <brk id="6" max="1048575" man="1"/>
    <brk id="17" max="1048575" man="1"/>
  </colBreaks>
</worksheet>
</file>

<file path=xl/worksheets/sheet32.xml><?xml version="1.0" encoding="utf-8"?>
<worksheet xmlns="http://schemas.openxmlformats.org/spreadsheetml/2006/main" xmlns:r="http://schemas.openxmlformats.org/officeDocument/2006/relationships">
  <sheetPr>
    <tabColor rgb="FF00B050"/>
  </sheetPr>
  <dimension ref="A1:I122"/>
  <sheetViews>
    <sheetView zoomScale="80" zoomScaleNormal="80" workbookViewId="0"/>
  </sheetViews>
  <sheetFormatPr defaultRowHeight="13.5"/>
  <cols>
    <col min="1" max="1" width="9" style="35"/>
    <col min="2" max="2" width="9" style="166" customWidth="1"/>
    <col min="3" max="3" width="4.625" style="166" customWidth="1"/>
    <col min="5" max="5" width="4.625" customWidth="1"/>
    <col min="6" max="7" width="9" style="35"/>
  </cols>
  <sheetData>
    <row r="1" spans="1:9" ht="18" customHeight="1">
      <c r="A1" s="35" t="s">
        <v>589</v>
      </c>
    </row>
    <row r="2" spans="1:9" ht="18" customHeight="1">
      <c r="A2" s="35" t="s">
        <v>542</v>
      </c>
    </row>
    <row r="3" spans="1:9" ht="18" customHeight="1"/>
    <row r="4" spans="1:9" ht="18" customHeight="1">
      <c r="A4" s="48"/>
      <c r="B4" s="172"/>
      <c r="C4" s="172"/>
      <c r="D4" s="153" t="s">
        <v>772</v>
      </c>
      <c r="F4" s="48"/>
      <c r="G4" s="48"/>
      <c r="H4" s="153" t="s">
        <v>772</v>
      </c>
    </row>
    <row r="5" spans="1:9" ht="18" customHeight="1">
      <c r="A5" s="173" t="s">
        <v>320</v>
      </c>
      <c r="B5" s="172" t="s">
        <v>478</v>
      </c>
      <c r="C5" s="172"/>
      <c r="D5" s="154">
        <v>3</v>
      </c>
      <c r="F5" s="173" t="s">
        <v>359</v>
      </c>
      <c r="G5" s="172" t="s">
        <v>497</v>
      </c>
      <c r="H5" s="154">
        <v>4</v>
      </c>
      <c r="I5" s="4"/>
    </row>
    <row r="6" spans="1:9" ht="18" customHeight="1">
      <c r="A6" s="156"/>
      <c r="B6" s="169" t="s">
        <v>479</v>
      </c>
      <c r="C6" s="169"/>
      <c r="D6" s="40">
        <v>2</v>
      </c>
      <c r="F6" s="47"/>
      <c r="G6" s="169" t="s">
        <v>498</v>
      </c>
      <c r="H6" s="40">
        <v>4</v>
      </c>
      <c r="I6" s="4"/>
    </row>
    <row r="7" spans="1:9" ht="18" customHeight="1">
      <c r="A7" s="164"/>
      <c r="B7" s="167" t="s">
        <v>17</v>
      </c>
      <c r="C7" s="167"/>
      <c r="D7" s="57">
        <v>1</v>
      </c>
      <c r="F7" s="156"/>
      <c r="G7" s="169" t="s">
        <v>499</v>
      </c>
      <c r="H7" s="40">
        <v>2</v>
      </c>
      <c r="I7" s="4"/>
    </row>
    <row r="8" spans="1:9" ht="18" customHeight="1">
      <c r="A8" s="156" t="s">
        <v>322</v>
      </c>
      <c r="B8" s="166" t="s">
        <v>480</v>
      </c>
      <c r="D8" s="40">
        <v>3</v>
      </c>
      <c r="F8" s="164"/>
      <c r="G8" s="167" t="s">
        <v>17</v>
      </c>
      <c r="H8" s="57">
        <v>3</v>
      </c>
      <c r="I8" s="4"/>
    </row>
    <row r="9" spans="1:9" ht="18" customHeight="1">
      <c r="A9" s="156"/>
      <c r="B9" s="166" t="s">
        <v>17</v>
      </c>
      <c r="D9" s="40">
        <v>3</v>
      </c>
      <c r="F9" s="156" t="s">
        <v>334</v>
      </c>
      <c r="G9" s="166"/>
      <c r="H9" s="40">
        <v>1</v>
      </c>
      <c r="I9" s="4"/>
    </row>
    <row r="10" spans="1:9" ht="18" customHeight="1">
      <c r="A10" s="174" t="s">
        <v>481</v>
      </c>
      <c r="B10" s="168"/>
      <c r="C10" s="168"/>
      <c r="D10" s="41">
        <v>1</v>
      </c>
      <c r="F10" s="174" t="s">
        <v>338</v>
      </c>
      <c r="G10" s="168"/>
      <c r="H10" s="175">
        <v>1</v>
      </c>
      <c r="I10" s="4"/>
    </row>
    <row r="11" spans="1:9" ht="18" customHeight="1">
      <c r="A11" s="156" t="s">
        <v>326</v>
      </c>
      <c r="D11" s="40">
        <v>1</v>
      </c>
      <c r="F11" s="156" t="s">
        <v>340</v>
      </c>
      <c r="G11" s="166"/>
      <c r="H11" s="159">
        <v>2</v>
      </c>
      <c r="I11" s="4"/>
    </row>
    <row r="12" spans="1:9" ht="18" customHeight="1">
      <c r="A12" s="174" t="s">
        <v>327</v>
      </c>
      <c r="B12" s="168"/>
      <c r="C12" s="168"/>
      <c r="D12" s="41">
        <v>2</v>
      </c>
      <c r="F12" s="174" t="s">
        <v>344</v>
      </c>
      <c r="G12" s="168"/>
      <c r="H12" s="175">
        <v>1</v>
      </c>
      <c r="I12" s="4"/>
    </row>
    <row r="13" spans="1:9" ht="18" customHeight="1">
      <c r="A13" s="156" t="s">
        <v>773</v>
      </c>
      <c r="B13" s="166" t="s">
        <v>482</v>
      </c>
      <c r="D13" s="40">
        <v>2</v>
      </c>
      <c r="F13" s="156" t="s">
        <v>348</v>
      </c>
      <c r="G13" s="166"/>
      <c r="H13" s="159">
        <v>3</v>
      </c>
      <c r="I13" s="4"/>
    </row>
    <row r="14" spans="1:9" ht="18" customHeight="1">
      <c r="A14" s="156"/>
      <c r="B14" s="166" t="s">
        <v>17</v>
      </c>
      <c r="D14" s="40">
        <v>3</v>
      </c>
      <c r="F14" s="174" t="s">
        <v>357</v>
      </c>
      <c r="G14" s="168"/>
      <c r="H14" s="175">
        <v>2</v>
      </c>
      <c r="I14" s="4"/>
    </row>
    <row r="15" spans="1:9" ht="18" customHeight="1">
      <c r="A15" s="173" t="s">
        <v>353</v>
      </c>
      <c r="B15" s="172" t="s">
        <v>483</v>
      </c>
      <c r="C15" s="172"/>
      <c r="D15" s="154">
        <v>2</v>
      </c>
      <c r="F15" s="156" t="s">
        <v>331</v>
      </c>
      <c r="G15" s="166" t="s">
        <v>500</v>
      </c>
      <c r="H15" s="159">
        <v>2</v>
      </c>
      <c r="I15" s="4"/>
    </row>
    <row r="16" spans="1:9" ht="18" customHeight="1">
      <c r="A16" s="156"/>
      <c r="B16" s="169" t="s">
        <v>484</v>
      </c>
      <c r="C16" s="169"/>
      <c r="D16" s="40">
        <v>2</v>
      </c>
      <c r="F16" s="156"/>
      <c r="G16" s="166" t="s">
        <v>17</v>
      </c>
      <c r="H16" s="159">
        <v>3</v>
      </c>
      <c r="I16" s="4"/>
    </row>
    <row r="17" spans="1:9" ht="18" customHeight="1">
      <c r="A17" s="164"/>
      <c r="B17" s="167" t="s">
        <v>17</v>
      </c>
      <c r="C17" s="167"/>
      <c r="D17" s="57">
        <v>2</v>
      </c>
      <c r="F17" s="173" t="s">
        <v>335</v>
      </c>
      <c r="G17" s="173" t="s">
        <v>501</v>
      </c>
      <c r="H17" s="176">
        <v>3</v>
      </c>
      <c r="I17" s="4"/>
    </row>
    <row r="18" spans="1:9" ht="18" customHeight="1">
      <c r="A18" s="156" t="s">
        <v>356</v>
      </c>
      <c r="B18" s="166" t="s">
        <v>489</v>
      </c>
      <c r="D18" s="52">
        <v>8</v>
      </c>
      <c r="F18" s="164"/>
      <c r="G18" s="170" t="s">
        <v>17</v>
      </c>
      <c r="H18" s="171">
        <v>1</v>
      </c>
      <c r="I18" s="4"/>
    </row>
    <row r="19" spans="1:9" ht="18" customHeight="1">
      <c r="A19" s="156"/>
      <c r="B19" s="166" t="s">
        <v>485</v>
      </c>
      <c r="D19" s="52">
        <v>5</v>
      </c>
      <c r="F19" s="156" t="s">
        <v>345</v>
      </c>
      <c r="G19" s="166"/>
      <c r="H19" s="40">
        <v>1</v>
      </c>
      <c r="I19" s="4"/>
    </row>
    <row r="20" spans="1:9" ht="18" customHeight="1">
      <c r="A20" s="156"/>
      <c r="B20" s="166" t="s">
        <v>494</v>
      </c>
      <c r="D20" s="52">
        <v>4</v>
      </c>
      <c r="F20" s="174" t="s">
        <v>352</v>
      </c>
      <c r="G20" s="158"/>
      <c r="H20" s="177">
        <v>2</v>
      </c>
      <c r="I20" s="4"/>
    </row>
    <row r="21" spans="1:9" ht="18" customHeight="1">
      <c r="A21" s="156"/>
      <c r="B21" s="166" t="s">
        <v>492</v>
      </c>
      <c r="D21" s="52">
        <v>3</v>
      </c>
      <c r="F21" s="37" t="s">
        <v>2</v>
      </c>
      <c r="G21" s="168"/>
      <c r="H21" s="41">
        <v>115</v>
      </c>
      <c r="I21" s="4"/>
    </row>
    <row r="22" spans="1:9" ht="18" customHeight="1">
      <c r="A22" s="156"/>
      <c r="B22" s="166" t="s">
        <v>486</v>
      </c>
      <c r="D22" s="52">
        <v>2</v>
      </c>
      <c r="F22" s="108"/>
      <c r="G22" s="123"/>
      <c r="I22" s="4"/>
    </row>
    <row r="23" spans="1:9" ht="18" customHeight="1">
      <c r="A23" s="156"/>
      <c r="B23" s="166" t="s">
        <v>488</v>
      </c>
      <c r="D23" s="52">
        <v>2</v>
      </c>
      <c r="F23" s="108"/>
      <c r="G23" s="123"/>
      <c r="I23" s="4"/>
    </row>
    <row r="24" spans="1:9" ht="18" customHeight="1">
      <c r="A24" s="156"/>
      <c r="B24" s="166" t="s">
        <v>490</v>
      </c>
      <c r="D24" s="52">
        <v>2</v>
      </c>
      <c r="F24" s="108"/>
      <c r="G24" s="123"/>
      <c r="I24" s="4"/>
    </row>
    <row r="25" spans="1:9" ht="18" customHeight="1">
      <c r="A25" s="156"/>
      <c r="B25" s="166" t="s">
        <v>491</v>
      </c>
      <c r="D25" s="52">
        <v>2</v>
      </c>
      <c r="F25" s="108"/>
      <c r="G25" s="123"/>
      <c r="I25" s="4"/>
    </row>
    <row r="26" spans="1:9" ht="18" customHeight="1">
      <c r="A26" s="156"/>
      <c r="B26" s="166" t="s">
        <v>495</v>
      </c>
      <c r="D26" s="52">
        <v>5</v>
      </c>
      <c r="F26" s="108"/>
      <c r="G26" s="123"/>
      <c r="I26" s="4"/>
    </row>
    <row r="27" spans="1:9" ht="18" customHeight="1">
      <c r="A27" s="156"/>
      <c r="B27" s="166" t="s">
        <v>493</v>
      </c>
      <c r="D27" s="52">
        <v>6</v>
      </c>
      <c r="G27" s="156"/>
      <c r="I27" s="4"/>
    </row>
    <row r="28" spans="1:9" ht="18" customHeight="1">
      <c r="A28" s="156"/>
      <c r="B28" s="166" t="s">
        <v>487</v>
      </c>
      <c r="D28" s="52">
        <v>2</v>
      </c>
      <c r="G28" s="156"/>
      <c r="I28" s="15"/>
    </row>
    <row r="29" spans="1:9" ht="18" customHeight="1">
      <c r="A29" s="164"/>
      <c r="B29" s="167" t="s">
        <v>496</v>
      </c>
      <c r="C29" s="167"/>
      <c r="D29" s="107">
        <v>12</v>
      </c>
      <c r="G29" s="156"/>
      <c r="I29" s="15"/>
    </row>
    <row r="30" spans="1:9">
      <c r="A30" s="156"/>
      <c r="G30" s="156"/>
      <c r="H30" s="24"/>
      <c r="I30" s="15"/>
    </row>
    <row r="31" spans="1:9">
      <c r="G31" s="156"/>
      <c r="H31" s="24"/>
      <c r="I31" s="15"/>
    </row>
    <row r="32" spans="1:9">
      <c r="G32" s="156"/>
      <c r="H32" s="24"/>
      <c r="I32" s="15"/>
    </row>
    <row r="33" spans="7:9">
      <c r="G33" s="156"/>
      <c r="H33" s="24"/>
      <c r="I33" s="4"/>
    </row>
    <row r="34" spans="7:9">
      <c r="G34" s="156"/>
      <c r="H34" s="24"/>
      <c r="I34" s="4"/>
    </row>
    <row r="35" spans="7:9">
      <c r="G35" s="156"/>
      <c r="H35" s="24"/>
      <c r="I35" s="4"/>
    </row>
    <row r="36" spans="7:9">
      <c r="G36" s="156"/>
      <c r="H36" s="24"/>
      <c r="I36" s="4"/>
    </row>
    <row r="37" spans="7:9">
      <c r="G37" s="156"/>
      <c r="H37" s="24"/>
      <c r="I37" s="4"/>
    </row>
    <row r="38" spans="7:9">
      <c r="G38" s="156"/>
      <c r="H38" s="24"/>
      <c r="I38" s="4"/>
    </row>
    <row r="39" spans="7:9">
      <c r="G39" s="156"/>
      <c r="H39" s="24"/>
      <c r="I39" s="4"/>
    </row>
    <row r="40" spans="7:9">
      <c r="G40" s="156"/>
      <c r="H40" s="24"/>
      <c r="I40" s="4"/>
    </row>
    <row r="41" spans="7:9">
      <c r="G41" s="156"/>
      <c r="H41" s="24"/>
      <c r="I41" s="4"/>
    </row>
    <row r="42" spans="7:9">
      <c r="G42" s="156"/>
      <c r="H42" s="24"/>
      <c r="I42" s="4"/>
    </row>
    <row r="43" spans="7:9">
      <c r="G43" s="156"/>
      <c r="H43" s="24"/>
      <c r="I43" s="4"/>
    </row>
    <row r="44" spans="7:9">
      <c r="G44" s="156"/>
      <c r="H44" s="24"/>
      <c r="I44" s="4"/>
    </row>
    <row r="45" spans="7:9">
      <c r="G45" s="156"/>
      <c r="H45" s="24"/>
      <c r="I45" s="4"/>
    </row>
    <row r="46" spans="7:9">
      <c r="G46" s="156"/>
      <c r="H46" s="24"/>
      <c r="I46" s="4"/>
    </row>
    <row r="47" spans="7:9">
      <c r="G47" s="156"/>
      <c r="H47" s="24"/>
      <c r="I47" s="4"/>
    </row>
    <row r="48" spans="7:9">
      <c r="G48" s="156"/>
      <c r="I48" s="4"/>
    </row>
    <row r="49" spans="7:9">
      <c r="G49" s="156"/>
      <c r="I49" s="4"/>
    </row>
    <row r="50" spans="7:9">
      <c r="G50" s="156"/>
      <c r="I50" s="4"/>
    </row>
    <row r="51" spans="7:9">
      <c r="G51" s="156"/>
      <c r="I51" s="4"/>
    </row>
    <row r="52" spans="7:9">
      <c r="G52" s="156"/>
      <c r="I52" s="4"/>
    </row>
    <row r="53" spans="7:9">
      <c r="G53" s="156"/>
      <c r="I53" s="4"/>
    </row>
    <row r="54" spans="7:9">
      <c r="G54" s="157"/>
      <c r="I54" s="4"/>
    </row>
    <row r="55" spans="7:9">
      <c r="I55" s="4"/>
    </row>
    <row r="56" spans="7:9">
      <c r="I56" s="4"/>
    </row>
    <row r="57" spans="7:9">
      <c r="I57" s="4"/>
    </row>
    <row r="58" spans="7:9">
      <c r="I58" s="4"/>
    </row>
    <row r="59" spans="7:9">
      <c r="I59" s="4"/>
    </row>
    <row r="60" spans="7:9">
      <c r="I60" s="4"/>
    </row>
    <row r="61" spans="7:9">
      <c r="I61" s="4"/>
    </row>
    <row r="62" spans="7:9">
      <c r="I62" s="4"/>
    </row>
    <row r="63" spans="7:9">
      <c r="I63" s="4"/>
    </row>
    <row r="64" spans="7:9">
      <c r="I64" s="4"/>
    </row>
    <row r="65" spans="9:9">
      <c r="I65" s="4"/>
    </row>
    <row r="66" spans="9:9">
      <c r="I66" s="4"/>
    </row>
    <row r="67" spans="9:9">
      <c r="I67" s="4"/>
    </row>
    <row r="68" spans="9:9">
      <c r="I68" s="4"/>
    </row>
    <row r="69" spans="9:9">
      <c r="I69" s="4"/>
    </row>
    <row r="70" spans="9:9">
      <c r="I70" s="4"/>
    </row>
    <row r="71" spans="9:9">
      <c r="I71" s="4"/>
    </row>
    <row r="72" spans="9:9">
      <c r="I72" s="4"/>
    </row>
    <row r="111" spans="1:1">
      <c r="A111" s="156"/>
    </row>
    <row r="112" spans="1:1">
      <c r="A112" s="156"/>
    </row>
    <row r="113" spans="1:4">
      <c r="A113" s="156"/>
    </row>
    <row r="114" spans="1:4">
      <c r="A114" s="156"/>
    </row>
    <row r="115" spans="1:4">
      <c r="A115" s="157"/>
    </row>
    <row r="116" spans="1:4">
      <c r="A116" s="157"/>
    </row>
    <row r="118" spans="1:4">
      <c r="A118" s="157"/>
    </row>
    <row r="122" spans="1:4">
      <c r="A122" s="35" t="s">
        <v>2</v>
      </c>
      <c r="D122">
        <v>240</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5　本人の世帯について&amp;"-,標準"&amp;11
</oddHeader>
    <oddFooter>&amp;C&amp;"HG丸ｺﾞｼｯｸM-PRO,標準"&amp;10&amp;P / &amp;N ページ　(問5-2･市町村別)</oddFooter>
  </headerFooter>
</worksheet>
</file>

<file path=xl/worksheets/sheet33.xml><?xml version="1.0" encoding="utf-8"?>
<worksheet xmlns="http://schemas.openxmlformats.org/spreadsheetml/2006/main" xmlns:r="http://schemas.openxmlformats.org/officeDocument/2006/relationships">
  <sheetPr>
    <tabColor rgb="FF00B050"/>
  </sheetPr>
  <dimension ref="B1:Y25"/>
  <sheetViews>
    <sheetView zoomScale="80" zoomScaleNormal="80" workbookViewId="0"/>
  </sheetViews>
  <sheetFormatPr defaultRowHeight="13.5"/>
  <cols>
    <col min="1" max="1" width="2.625" customWidth="1"/>
    <col min="2" max="3" width="9" style="35"/>
    <col min="4" max="4" width="6.625" style="35" customWidth="1"/>
    <col min="7" max="7" width="4.625" customWidth="1"/>
    <col min="8" max="9" width="9" style="35"/>
    <col min="10" max="10" width="6.625" style="35" customWidth="1"/>
    <col min="13" max="14" width="2.625" customWidth="1"/>
    <col min="15" max="16" width="9" style="35"/>
    <col min="17" max="17" width="6.625" style="35" customWidth="1"/>
    <col min="20" max="20" width="4.625" customWidth="1"/>
    <col min="21" max="22" width="9" style="35"/>
    <col min="23" max="23" width="6.625" style="35" customWidth="1"/>
    <col min="26" max="26" width="2.625" customWidth="1"/>
  </cols>
  <sheetData>
    <row r="1" spans="2:25" ht="18" customHeight="1">
      <c r="B1" s="35" t="s">
        <v>628</v>
      </c>
      <c r="O1" s="35" t="s">
        <v>629</v>
      </c>
    </row>
    <row r="2" spans="2:25" ht="18" customHeight="1"/>
    <row r="3" spans="2:25" ht="18" customHeight="1">
      <c r="B3" s="35" t="s">
        <v>291</v>
      </c>
      <c r="H3" s="35" t="s">
        <v>292</v>
      </c>
      <c r="O3" s="35" t="s">
        <v>293</v>
      </c>
      <c r="U3" s="35" t="s">
        <v>294</v>
      </c>
    </row>
    <row r="4" spans="2:25" s="46" customFormat="1" ht="18" customHeight="1">
      <c r="B4" s="149"/>
      <c r="C4" s="149"/>
      <c r="D4" s="149"/>
      <c r="E4" s="178" t="s">
        <v>23</v>
      </c>
      <c r="F4" s="149" t="s">
        <v>24</v>
      </c>
      <c r="H4" s="36"/>
      <c r="I4" s="36"/>
      <c r="J4" s="36"/>
      <c r="K4" s="42" t="s">
        <v>23</v>
      </c>
      <c r="L4" s="36" t="s">
        <v>24</v>
      </c>
      <c r="O4" s="36"/>
      <c r="P4" s="36"/>
      <c r="Q4" s="36"/>
      <c r="R4" s="42" t="s">
        <v>23</v>
      </c>
      <c r="S4" s="36" t="s">
        <v>24</v>
      </c>
      <c r="U4" s="36"/>
      <c r="V4" s="36"/>
      <c r="W4" s="36"/>
      <c r="X4" s="42" t="s">
        <v>23</v>
      </c>
      <c r="Y4" s="36" t="s">
        <v>24</v>
      </c>
    </row>
    <row r="5" spans="2:25" ht="18" customHeight="1">
      <c r="B5" s="48" t="s">
        <v>624</v>
      </c>
      <c r="C5" s="48"/>
      <c r="D5" s="48"/>
      <c r="E5" s="97">
        <v>1</v>
      </c>
      <c r="F5" s="148">
        <f>E5/115*100</f>
        <v>0.86956521739130432</v>
      </c>
      <c r="H5" s="35" t="s">
        <v>624</v>
      </c>
      <c r="K5" s="43">
        <v>0</v>
      </c>
      <c r="L5" s="148">
        <f>K5/115*100</f>
        <v>0</v>
      </c>
      <c r="O5" s="35" t="s">
        <v>624</v>
      </c>
      <c r="R5" s="97">
        <v>57</v>
      </c>
      <c r="S5" s="148">
        <f>R5/115*100</f>
        <v>49.565217391304351</v>
      </c>
      <c r="U5" s="35" t="s">
        <v>624</v>
      </c>
      <c r="X5" s="67">
        <v>24</v>
      </c>
      <c r="Y5" s="148">
        <f>X5/115*100</f>
        <v>20.869565217391305</v>
      </c>
    </row>
    <row r="6" spans="2:25" ht="18" customHeight="1">
      <c r="B6" s="35" t="s">
        <v>774</v>
      </c>
      <c r="E6" s="67">
        <v>1</v>
      </c>
      <c r="F6" s="4">
        <f>E6/115*100</f>
        <v>0.86956521739130432</v>
      </c>
      <c r="H6" s="35" t="s">
        <v>774</v>
      </c>
      <c r="K6" s="67">
        <v>1</v>
      </c>
      <c r="L6" s="4">
        <f>K6/115*100</f>
        <v>0.86956521739130432</v>
      </c>
      <c r="O6" s="35" t="s">
        <v>774</v>
      </c>
      <c r="R6" s="67">
        <v>2</v>
      </c>
      <c r="S6" s="4">
        <f>R6/115*100</f>
        <v>1.7391304347826086</v>
      </c>
      <c r="U6" s="35" t="s">
        <v>774</v>
      </c>
      <c r="X6" s="67">
        <v>0</v>
      </c>
      <c r="Y6" s="4">
        <f>X6/115*100</f>
        <v>0</v>
      </c>
    </row>
    <row r="7" spans="2:25" ht="18" customHeight="1">
      <c r="B7" s="35" t="s">
        <v>775</v>
      </c>
      <c r="E7" s="67">
        <v>2</v>
      </c>
      <c r="F7" s="4">
        <f t="shared" ref="F7:F22" si="0">E7/115*100</f>
        <v>1.7391304347826086</v>
      </c>
      <c r="H7" s="35" t="s">
        <v>775</v>
      </c>
      <c r="K7" s="67">
        <v>3</v>
      </c>
      <c r="L7" s="4">
        <f t="shared" ref="L7:L22" si="1">K7/115*100</f>
        <v>2.6086956521739131</v>
      </c>
      <c r="O7" s="35" t="s">
        <v>775</v>
      </c>
      <c r="R7" s="67">
        <v>2</v>
      </c>
      <c r="S7" s="4">
        <f t="shared" ref="S7:S22" si="2">R7/115*100</f>
        <v>1.7391304347826086</v>
      </c>
      <c r="U7" s="35" t="s">
        <v>775</v>
      </c>
      <c r="X7" s="67">
        <v>6</v>
      </c>
      <c r="Y7" s="4">
        <f t="shared" ref="Y7:Y22" si="3">X7/115*100</f>
        <v>5.2173913043478262</v>
      </c>
    </row>
    <row r="8" spans="2:25" ht="18" customHeight="1">
      <c r="B8" s="35" t="s">
        <v>776</v>
      </c>
      <c r="E8" s="67">
        <v>5</v>
      </c>
      <c r="F8" s="4">
        <f t="shared" si="0"/>
        <v>4.3478260869565215</v>
      </c>
      <c r="H8" s="35" t="s">
        <v>776</v>
      </c>
      <c r="K8" s="67">
        <v>3</v>
      </c>
      <c r="L8" s="4">
        <f t="shared" si="1"/>
        <v>2.6086956521739131</v>
      </c>
      <c r="O8" s="35" t="s">
        <v>776</v>
      </c>
      <c r="R8" s="67">
        <v>4</v>
      </c>
      <c r="S8" s="4">
        <f t="shared" si="2"/>
        <v>3.4782608695652173</v>
      </c>
      <c r="U8" s="35" t="s">
        <v>776</v>
      </c>
      <c r="X8" s="67">
        <v>7</v>
      </c>
      <c r="Y8" s="4">
        <f t="shared" si="3"/>
        <v>6.0869565217391308</v>
      </c>
    </row>
    <row r="9" spans="2:25" ht="18" customHeight="1">
      <c r="B9" s="35" t="s">
        <v>777</v>
      </c>
      <c r="E9" s="67">
        <v>0</v>
      </c>
      <c r="F9" s="4">
        <f t="shared" si="0"/>
        <v>0</v>
      </c>
      <c r="H9" s="35" t="s">
        <v>777</v>
      </c>
      <c r="K9" s="67">
        <v>2</v>
      </c>
      <c r="L9" s="4">
        <f t="shared" si="1"/>
        <v>1.7391304347826086</v>
      </c>
      <c r="O9" s="35" t="s">
        <v>777</v>
      </c>
      <c r="R9" s="67">
        <v>3</v>
      </c>
      <c r="S9" s="4">
        <f t="shared" si="2"/>
        <v>2.6086956521739131</v>
      </c>
      <c r="U9" s="35" t="s">
        <v>777</v>
      </c>
      <c r="X9" s="67">
        <v>2</v>
      </c>
      <c r="Y9" s="4">
        <f t="shared" si="3"/>
        <v>1.7391304347826086</v>
      </c>
    </row>
    <row r="10" spans="2:25" ht="18" customHeight="1">
      <c r="B10" s="35" t="s">
        <v>778</v>
      </c>
      <c r="E10" s="67">
        <v>3</v>
      </c>
      <c r="F10" s="4">
        <f t="shared" si="0"/>
        <v>2.6086956521739131</v>
      </c>
      <c r="H10" s="35" t="s">
        <v>778</v>
      </c>
      <c r="K10" s="67">
        <v>4</v>
      </c>
      <c r="L10" s="4">
        <f t="shared" si="1"/>
        <v>3.4782608695652173</v>
      </c>
      <c r="O10" s="35" t="s">
        <v>778</v>
      </c>
      <c r="R10" s="67">
        <v>1</v>
      </c>
      <c r="S10" s="4">
        <f t="shared" si="2"/>
        <v>0.86956521739130432</v>
      </c>
      <c r="U10" s="35" t="s">
        <v>778</v>
      </c>
      <c r="X10" s="67">
        <v>3</v>
      </c>
      <c r="Y10" s="4">
        <f t="shared" si="3"/>
        <v>2.6086956521739131</v>
      </c>
    </row>
    <row r="11" spans="2:25" ht="18" customHeight="1">
      <c r="B11" s="35" t="s">
        <v>779</v>
      </c>
      <c r="E11" s="67">
        <v>10</v>
      </c>
      <c r="F11" s="4">
        <f t="shared" si="0"/>
        <v>8.695652173913043</v>
      </c>
      <c r="H11" s="35" t="s">
        <v>779</v>
      </c>
      <c r="K11" s="67">
        <v>7</v>
      </c>
      <c r="L11" s="4">
        <f t="shared" si="1"/>
        <v>6.0869565217391308</v>
      </c>
      <c r="O11" s="35" t="s">
        <v>779</v>
      </c>
      <c r="R11" s="67">
        <v>3</v>
      </c>
      <c r="S11" s="4">
        <f t="shared" si="2"/>
        <v>2.6086956521739131</v>
      </c>
      <c r="U11" s="35" t="s">
        <v>779</v>
      </c>
      <c r="X11" s="67">
        <v>4</v>
      </c>
      <c r="Y11" s="4">
        <f t="shared" si="3"/>
        <v>3.4782608695652173</v>
      </c>
    </row>
    <row r="12" spans="2:25" ht="18" customHeight="1">
      <c r="B12" s="35" t="s">
        <v>780</v>
      </c>
      <c r="E12" s="67">
        <v>6</v>
      </c>
      <c r="F12" s="4">
        <f t="shared" si="0"/>
        <v>5.2173913043478262</v>
      </c>
      <c r="H12" s="35" t="s">
        <v>780</v>
      </c>
      <c r="K12" s="67">
        <v>9</v>
      </c>
      <c r="L12" s="4">
        <f t="shared" si="1"/>
        <v>7.8260869565217401</v>
      </c>
      <c r="O12" s="35" t="s">
        <v>780</v>
      </c>
      <c r="R12" s="67">
        <v>1</v>
      </c>
      <c r="S12" s="4">
        <f t="shared" si="2"/>
        <v>0.86956521739130432</v>
      </c>
      <c r="U12" s="35" t="s">
        <v>780</v>
      </c>
      <c r="X12" s="67">
        <v>3</v>
      </c>
      <c r="Y12" s="4">
        <f t="shared" si="3"/>
        <v>2.6086956521739131</v>
      </c>
    </row>
    <row r="13" spans="2:25" ht="18" customHeight="1">
      <c r="B13" s="35" t="s">
        <v>781</v>
      </c>
      <c r="E13" s="67">
        <v>17</v>
      </c>
      <c r="F13" s="4">
        <f t="shared" si="0"/>
        <v>14.782608695652174</v>
      </c>
      <c r="H13" s="35" t="s">
        <v>781</v>
      </c>
      <c r="K13" s="67">
        <v>21</v>
      </c>
      <c r="L13" s="4">
        <f t="shared" si="1"/>
        <v>18.260869565217391</v>
      </c>
      <c r="O13" s="35" t="s">
        <v>781</v>
      </c>
      <c r="R13" s="67">
        <v>1</v>
      </c>
      <c r="S13" s="4">
        <f t="shared" si="2"/>
        <v>0.86956521739130432</v>
      </c>
      <c r="U13" s="35" t="s">
        <v>781</v>
      </c>
      <c r="X13" s="67">
        <v>7</v>
      </c>
      <c r="Y13" s="4">
        <f t="shared" si="3"/>
        <v>6.0869565217391308</v>
      </c>
    </row>
    <row r="14" spans="2:25" ht="18" customHeight="1">
      <c r="B14" s="35" t="s">
        <v>782</v>
      </c>
      <c r="E14" s="67">
        <v>14</v>
      </c>
      <c r="F14" s="4">
        <f t="shared" si="0"/>
        <v>12.173913043478262</v>
      </c>
      <c r="H14" s="35" t="s">
        <v>782</v>
      </c>
      <c r="K14" s="67">
        <v>17</v>
      </c>
      <c r="L14" s="4">
        <f t="shared" si="1"/>
        <v>14.782608695652174</v>
      </c>
      <c r="O14" s="35" t="s">
        <v>782</v>
      </c>
      <c r="R14" s="67">
        <v>2</v>
      </c>
      <c r="S14" s="4">
        <f t="shared" si="2"/>
        <v>1.7391304347826086</v>
      </c>
      <c r="U14" s="35" t="s">
        <v>782</v>
      </c>
      <c r="X14" s="67">
        <v>3</v>
      </c>
      <c r="Y14" s="4">
        <f t="shared" si="3"/>
        <v>2.6086956521739131</v>
      </c>
    </row>
    <row r="15" spans="2:25" ht="18" customHeight="1">
      <c r="B15" s="35" t="s">
        <v>783</v>
      </c>
      <c r="E15" s="67">
        <v>7</v>
      </c>
      <c r="F15" s="4">
        <f t="shared" si="0"/>
        <v>6.0869565217391308</v>
      </c>
      <c r="H15" s="35" t="s">
        <v>783</v>
      </c>
      <c r="K15" s="67">
        <v>13</v>
      </c>
      <c r="L15" s="4">
        <f t="shared" si="1"/>
        <v>11.304347826086957</v>
      </c>
      <c r="O15" s="35" t="s">
        <v>783</v>
      </c>
      <c r="R15" s="67">
        <v>2</v>
      </c>
      <c r="S15" s="4">
        <f t="shared" si="2"/>
        <v>1.7391304347826086</v>
      </c>
      <c r="U15" s="35" t="s">
        <v>783</v>
      </c>
      <c r="X15" s="67">
        <v>6</v>
      </c>
      <c r="Y15" s="4">
        <f t="shared" si="3"/>
        <v>5.2173913043478262</v>
      </c>
    </row>
    <row r="16" spans="2:25" ht="18" customHeight="1">
      <c r="B16" s="35" t="s">
        <v>784</v>
      </c>
      <c r="E16" s="67">
        <v>9</v>
      </c>
      <c r="F16" s="4">
        <f t="shared" si="0"/>
        <v>7.8260869565217401</v>
      </c>
      <c r="H16" s="35" t="s">
        <v>784</v>
      </c>
      <c r="K16" s="67">
        <v>3</v>
      </c>
      <c r="L16" s="4">
        <f t="shared" si="1"/>
        <v>2.6086956521739131</v>
      </c>
      <c r="O16" s="35" t="s">
        <v>784</v>
      </c>
      <c r="R16" s="67">
        <v>0</v>
      </c>
      <c r="S16" s="4">
        <f t="shared" si="2"/>
        <v>0</v>
      </c>
      <c r="U16" s="35" t="s">
        <v>784</v>
      </c>
      <c r="X16" s="67">
        <v>3</v>
      </c>
      <c r="Y16" s="4">
        <f t="shared" si="3"/>
        <v>2.6086956521739131</v>
      </c>
    </row>
    <row r="17" spans="2:25" ht="18" customHeight="1">
      <c r="B17" s="35" t="s">
        <v>785</v>
      </c>
      <c r="E17" s="67">
        <v>10</v>
      </c>
      <c r="F17" s="4">
        <f t="shared" si="0"/>
        <v>8.695652173913043</v>
      </c>
      <c r="H17" s="35" t="s">
        <v>785</v>
      </c>
      <c r="K17" s="67">
        <v>10</v>
      </c>
      <c r="L17" s="4">
        <f t="shared" si="1"/>
        <v>8.695652173913043</v>
      </c>
      <c r="O17" s="35" t="s">
        <v>785</v>
      </c>
      <c r="R17" s="67">
        <v>0</v>
      </c>
      <c r="S17" s="4">
        <f t="shared" si="2"/>
        <v>0</v>
      </c>
      <c r="U17" s="35" t="s">
        <v>785</v>
      </c>
      <c r="X17" s="67">
        <v>0</v>
      </c>
      <c r="Y17" s="4">
        <f t="shared" si="3"/>
        <v>0</v>
      </c>
    </row>
    <row r="18" spans="2:25" ht="18" customHeight="1">
      <c r="B18" s="35" t="s">
        <v>786</v>
      </c>
      <c r="E18" s="67">
        <v>9</v>
      </c>
      <c r="F18" s="4">
        <f>E18/115*100</f>
        <v>7.8260869565217401</v>
      </c>
      <c r="H18" s="35" t="s">
        <v>786</v>
      </c>
      <c r="K18" s="67">
        <v>5</v>
      </c>
      <c r="L18" s="4">
        <f>K18/115*100</f>
        <v>4.3478260869565215</v>
      </c>
      <c r="O18" s="35" t="s">
        <v>786</v>
      </c>
      <c r="R18" s="67">
        <v>1</v>
      </c>
      <c r="S18" s="4">
        <f>R18/115*100</f>
        <v>0.86956521739130432</v>
      </c>
      <c r="U18" s="35" t="s">
        <v>786</v>
      </c>
      <c r="X18" s="67">
        <v>2</v>
      </c>
      <c r="Y18" s="4">
        <f>X18/115*100</f>
        <v>1.7391304347826086</v>
      </c>
    </row>
    <row r="19" spans="2:25" ht="18" customHeight="1">
      <c r="B19" s="35" t="s">
        <v>787</v>
      </c>
      <c r="E19" s="67">
        <v>3</v>
      </c>
      <c r="F19" s="4">
        <f t="shared" si="0"/>
        <v>2.6086956521739131</v>
      </c>
      <c r="H19" s="35" t="s">
        <v>787</v>
      </c>
      <c r="K19" s="67">
        <v>5</v>
      </c>
      <c r="L19" s="4">
        <f t="shared" si="1"/>
        <v>4.3478260869565215</v>
      </c>
      <c r="O19" s="35" t="s">
        <v>787</v>
      </c>
      <c r="R19" s="67">
        <v>2</v>
      </c>
      <c r="S19" s="4">
        <f t="shared" si="2"/>
        <v>1.7391304347826086</v>
      </c>
      <c r="U19" s="35" t="s">
        <v>787</v>
      </c>
      <c r="X19" s="67">
        <v>7</v>
      </c>
      <c r="Y19" s="4">
        <f t="shared" si="3"/>
        <v>6.0869565217391308</v>
      </c>
    </row>
    <row r="20" spans="2:25" ht="18" customHeight="1">
      <c r="B20" s="35" t="s">
        <v>788</v>
      </c>
      <c r="E20" s="67">
        <v>6</v>
      </c>
      <c r="F20" s="4">
        <f t="shared" si="0"/>
        <v>5.2173913043478262</v>
      </c>
      <c r="H20" s="35" t="s">
        <v>788</v>
      </c>
      <c r="K20" s="67">
        <v>0</v>
      </c>
      <c r="L20" s="4">
        <f t="shared" si="1"/>
        <v>0</v>
      </c>
      <c r="O20" s="35" t="s">
        <v>788</v>
      </c>
      <c r="R20" s="67">
        <v>4</v>
      </c>
      <c r="S20" s="4">
        <f t="shared" si="2"/>
        <v>3.4782608695652173</v>
      </c>
      <c r="U20" s="35" t="s">
        <v>788</v>
      </c>
      <c r="X20" s="67">
        <v>7</v>
      </c>
      <c r="Y20" s="4">
        <f t="shared" si="3"/>
        <v>6.0869565217391308</v>
      </c>
    </row>
    <row r="21" spans="2:25" ht="18" customHeight="1">
      <c r="B21" s="35" t="s">
        <v>789</v>
      </c>
      <c r="E21" s="67">
        <v>2</v>
      </c>
      <c r="F21" s="4">
        <f t="shared" si="0"/>
        <v>1.7391304347826086</v>
      </c>
      <c r="H21" s="35" t="s">
        <v>789</v>
      </c>
      <c r="K21" s="67">
        <v>1</v>
      </c>
      <c r="L21" s="4">
        <f t="shared" si="1"/>
        <v>0.86956521739130432</v>
      </c>
      <c r="O21" s="35" t="s">
        <v>789</v>
      </c>
      <c r="R21" s="67">
        <v>10</v>
      </c>
      <c r="S21" s="4">
        <f t="shared" si="2"/>
        <v>8.695652173913043</v>
      </c>
      <c r="U21" s="35" t="s">
        <v>789</v>
      </c>
      <c r="X21" s="67">
        <v>9</v>
      </c>
      <c r="Y21" s="4">
        <f t="shared" si="3"/>
        <v>7.8260869565217401</v>
      </c>
    </row>
    <row r="22" spans="2:25" ht="18" customHeight="1">
      <c r="B22" s="35" t="s">
        <v>714</v>
      </c>
      <c r="E22" s="67">
        <v>1</v>
      </c>
      <c r="F22" s="4">
        <f t="shared" si="0"/>
        <v>0.86956521739130432</v>
      </c>
      <c r="H22" s="35" t="s">
        <v>714</v>
      </c>
      <c r="K22" s="67">
        <v>0</v>
      </c>
      <c r="L22" s="4">
        <f t="shared" si="1"/>
        <v>0</v>
      </c>
      <c r="O22" s="35" t="s">
        <v>714</v>
      </c>
      <c r="R22" s="67">
        <v>3</v>
      </c>
      <c r="S22" s="4">
        <f t="shared" si="2"/>
        <v>2.6086956521739131</v>
      </c>
      <c r="U22" s="35" t="s">
        <v>714</v>
      </c>
      <c r="X22" s="67">
        <v>5</v>
      </c>
      <c r="Y22" s="4">
        <f t="shared" si="3"/>
        <v>4.3478260869565215</v>
      </c>
    </row>
    <row r="23" spans="2:25" ht="18" customHeight="1">
      <c r="B23" s="35" t="s">
        <v>22</v>
      </c>
      <c r="E23" s="67">
        <v>9</v>
      </c>
      <c r="F23" s="4">
        <f>E23/115*100</f>
        <v>7.8260869565217401</v>
      </c>
      <c r="H23" s="35" t="s">
        <v>22</v>
      </c>
      <c r="K23" s="67">
        <v>11</v>
      </c>
      <c r="L23" s="4">
        <f>K23/115*100</f>
        <v>9.5652173913043477</v>
      </c>
      <c r="O23" s="35" t="s">
        <v>22</v>
      </c>
      <c r="R23" s="67">
        <v>12</v>
      </c>
      <c r="S23" s="4">
        <f>R23/115*100</f>
        <v>10.434782608695652</v>
      </c>
      <c r="U23" s="35" t="s">
        <v>22</v>
      </c>
      <c r="X23" s="67">
        <v>15</v>
      </c>
      <c r="Y23" s="4">
        <f>X23/115*100</f>
        <v>13.043478260869565</v>
      </c>
    </row>
    <row r="24" spans="2:25" ht="18" customHeight="1">
      <c r="B24" s="37" t="s">
        <v>2</v>
      </c>
      <c r="C24" s="37"/>
      <c r="D24" s="37"/>
      <c r="E24" s="44">
        <v>115</v>
      </c>
      <c r="F24" s="23">
        <v>100</v>
      </c>
      <c r="H24" s="37" t="s">
        <v>2</v>
      </c>
      <c r="I24" s="37"/>
      <c r="J24" s="37"/>
      <c r="K24" s="44">
        <v>115</v>
      </c>
      <c r="L24" s="23">
        <v>100</v>
      </c>
      <c r="O24" s="35" t="s">
        <v>244</v>
      </c>
      <c r="R24" s="67">
        <v>5</v>
      </c>
      <c r="S24" s="4">
        <f>R24/115*100</f>
        <v>4.3478260869565215</v>
      </c>
      <c r="U24" s="35" t="s">
        <v>244</v>
      </c>
      <c r="X24" s="67">
        <v>3</v>
      </c>
      <c r="Y24" s="4">
        <f>X24/115*100</f>
        <v>2.6086956521739131</v>
      </c>
    </row>
    <row r="25" spans="2:25">
      <c r="O25" s="37" t="s">
        <v>2</v>
      </c>
      <c r="P25" s="37"/>
      <c r="Q25" s="37"/>
      <c r="R25" s="44">
        <v>115</v>
      </c>
      <c r="S25" s="23">
        <v>100</v>
      </c>
      <c r="U25" s="37" t="s">
        <v>2</v>
      </c>
      <c r="V25" s="37"/>
      <c r="W25" s="37"/>
      <c r="X25" s="44">
        <v>115</v>
      </c>
      <c r="Y25" s="23">
        <v>100</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5　本人の世帯について&amp;"-,標準"&amp;11
</oddHeader>
    <oddFooter>&amp;C&amp;"HG丸ｺﾞｼｯｸM-PRO,標準"&amp;10&amp;P / &amp;N ページ　(問5-4･5)</oddFooter>
  </headerFooter>
</worksheet>
</file>

<file path=xl/worksheets/sheet34.xml><?xml version="1.0" encoding="utf-8"?>
<worksheet xmlns="http://schemas.openxmlformats.org/spreadsheetml/2006/main" xmlns:r="http://schemas.openxmlformats.org/officeDocument/2006/relationships">
  <sheetPr>
    <tabColor rgb="FF00B050"/>
  </sheetPr>
  <dimension ref="B1:X45"/>
  <sheetViews>
    <sheetView zoomScale="80" zoomScaleNormal="80" workbookViewId="0"/>
  </sheetViews>
  <sheetFormatPr defaultRowHeight="13.5"/>
  <cols>
    <col min="2" max="3" width="9" style="35"/>
    <col min="5" max="5" width="9" customWidth="1"/>
    <col min="6" max="7" width="9" style="3"/>
    <col min="8" max="9" width="9" style="35"/>
    <col min="12" max="12" width="9" style="3"/>
    <col min="13" max="17" width="9" style="35"/>
    <col min="20" max="20" width="9" style="3"/>
    <col min="21" max="21" width="9" style="35"/>
  </cols>
  <sheetData>
    <row r="1" spans="2:23" ht="17.100000000000001" customHeight="1">
      <c r="B1" s="35" t="s">
        <v>626</v>
      </c>
    </row>
    <row r="2" spans="2:23" ht="17.100000000000001" customHeight="1"/>
    <row r="3" spans="2:23" ht="17.100000000000001" customHeight="1">
      <c r="B3" s="35" t="s">
        <v>298</v>
      </c>
      <c r="H3" s="35" t="s">
        <v>304</v>
      </c>
      <c r="M3" s="35" t="s">
        <v>308</v>
      </c>
    </row>
    <row r="4" spans="2:23" s="46" customFormat="1" ht="17.100000000000001" customHeight="1">
      <c r="B4" s="36"/>
      <c r="C4" s="36"/>
      <c r="D4" s="42" t="s">
        <v>23</v>
      </c>
      <c r="E4" s="36" t="s">
        <v>24</v>
      </c>
      <c r="F4" s="73"/>
      <c r="G4" s="73"/>
      <c r="H4" s="36"/>
      <c r="I4" s="36"/>
      <c r="J4" s="42" t="s">
        <v>23</v>
      </c>
      <c r="K4" s="36" t="s">
        <v>24</v>
      </c>
      <c r="L4" s="73"/>
      <c r="M4" s="36"/>
      <c r="N4" s="36"/>
      <c r="O4" s="36"/>
      <c r="P4" s="36"/>
      <c r="Q4" s="36"/>
      <c r="R4" s="42" t="s">
        <v>23</v>
      </c>
      <c r="S4" s="36" t="s">
        <v>24</v>
      </c>
      <c r="T4" s="73"/>
    </row>
    <row r="5" spans="2:23" ht="17.100000000000001" customHeight="1">
      <c r="B5" s="35" t="s">
        <v>218</v>
      </c>
      <c r="D5" s="43">
        <v>144</v>
      </c>
      <c r="E5" s="4">
        <f>D5/292*100</f>
        <v>49.315068493150683</v>
      </c>
      <c r="H5" s="47" t="s">
        <v>305</v>
      </c>
      <c r="I5" s="47"/>
      <c r="J5" s="43">
        <v>226</v>
      </c>
      <c r="K5" s="4">
        <f>J5/292*100</f>
        <v>77.397260273972606</v>
      </c>
      <c r="M5" s="35" t="s">
        <v>224</v>
      </c>
      <c r="R5" s="43">
        <v>29</v>
      </c>
      <c r="S5" s="4">
        <f>R5/292*100</f>
        <v>9.9315068493150687</v>
      </c>
    </row>
    <row r="6" spans="2:23" ht="17.100000000000001" customHeight="1">
      <c r="B6" s="35" t="s">
        <v>219</v>
      </c>
      <c r="D6" s="43">
        <v>148</v>
      </c>
      <c r="E6" s="4">
        <f t="shared" ref="E6" si="0">D6/292*100</f>
        <v>50.684931506849317</v>
      </c>
      <c r="H6" s="35" t="s">
        <v>306</v>
      </c>
      <c r="J6" s="43">
        <v>59</v>
      </c>
      <c r="K6" s="4">
        <f t="shared" ref="K6:K7" si="1">J6/292*100</f>
        <v>20.205479452054796</v>
      </c>
      <c r="M6" s="35" t="s">
        <v>225</v>
      </c>
      <c r="R6" s="43">
        <v>3</v>
      </c>
      <c r="S6" s="4">
        <f t="shared" ref="S6:S20" si="2">R6/292*100</f>
        <v>1.0273972602739725</v>
      </c>
    </row>
    <row r="7" spans="2:23" ht="17.100000000000001" customHeight="1">
      <c r="B7" s="37" t="s">
        <v>2</v>
      </c>
      <c r="C7" s="37"/>
      <c r="D7" s="44">
        <v>292</v>
      </c>
      <c r="E7" s="23">
        <v>100</v>
      </c>
      <c r="H7" s="35" t="s">
        <v>22</v>
      </c>
      <c r="J7" s="43">
        <v>7</v>
      </c>
      <c r="K7" s="4">
        <f t="shared" si="1"/>
        <v>2.3972602739726026</v>
      </c>
      <c r="M7" s="35" t="s">
        <v>226</v>
      </c>
      <c r="R7" s="43">
        <v>1</v>
      </c>
      <c r="S7" s="4">
        <f t="shared" si="2"/>
        <v>0.34246575342465752</v>
      </c>
    </row>
    <row r="8" spans="2:23" ht="17.100000000000001" customHeight="1">
      <c r="H8" s="37" t="s">
        <v>2</v>
      </c>
      <c r="I8" s="37"/>
      <c r="J8" s="44">
        <v>292</v>
      </c>
      <c r="K8" s="23">
        <v>100</v>
      </c>
      <c r="M8" s="35" t="s">
        <v>227</v>
      </c>
      <c r="R8" s="43">
        <v>72</v>
      </c>
      <c r="S8" s="4">
        <f t="shared" si="2"/>
        <v>24.657534246575342</v>
      </c>
    </row>
    <row r="9" spans="2:23" ht="17.100000000000001" customHeight="1">
      <c r="B9" s="35" t="s">
        <v>277</v>
      </c>
      <c r="M9" s="35" t="s">
        <v>228</v>
      </c>
      <c r="R9" s="43">
        <v>0</v>
      </c>
      <c r="S9" s="4">
        <f t="shared" si="2"/>
        <v>0</v>
      </c>
    </row>
    <row r="10" spans="2:23" ht="17.100000000000001" customHeight="1">
      <c r="B10" s="36"/>
      <c r="C10" s="36"/>
      <c r="D10" s="42" t="s">
        <v>23</v>
      </c>
      <c r="E10" s="36" t="s">
        <v>24</v>
      </c>
      <c r="H10" s="35" t="s">
        <v>307</v>
      </c>
      <c r="M10" s="35" t="s">
        <v>229</v>
      </c>
      <c r="R10" s="43">
        <v>2</v>
      </c>
      <c r="S10" s="4">
        <f t="shared" si="2"/>
        <v>0.68493150684931503</v>
      </c>
      <c r="U10" s="47"/>
      <c r="V10" s="3"/>
      <c r="W10" s="3"/>
    </row>
    <row r="11" spans="2:23" ht="17.100000000000001" customHeight="1">
      <c r="B11" s="35" t="s">
        <v>627</v>
      </c>
      <c r="D11" s="43">
        <v>9</v>
      </c>
      <c r="E11" s="4">
        <f>D11/292*100</f>
        <v>3.0821917808219177</v>
      </c>
      <c r="H11" s="36"/>
      <c r="I11" s="36"/>
      <c r="J11" s="42" t="s">
        <v>23</v>
      </c>
      <c r="K11" s="74" t="s">
        <v>24</v>
      </c>
      <c r="M11" s="35" t="s">
        <v>230</v>
      </c>
      <c r="R11" s="43">
        <v>0</v>
      </c>
      <c r="S11" s="4">
        <f t="shared" si="2"/>
        <v>0</v>
      </c>
    </row>
    <row r="12" spans="2:23" ht="17.100000000000001" customHeight="1">
      <c r="B12" s="35" t="s">
        <v>745</v>
      </c>
      <c r="D12" s="43">
        <v>36</v>
      </c>
      <c r="E12" s="4">
        <f t="shared" ref="E12:E19" si="3">D12/292*100</f>
        <v>12.328767123287671</v>
      </c>
      <c r="F12" s="73"/>
      <c r="H12" s="35" t="s">
        <v>622</v>
      </c>
      <c r="J12" s="43">
        <v>136</v>
      </c>
      <c r="K12" s="4">
        <f>J12/292*100</f>
        <v>46.575342465753423</v>
      </c>
      <c r="M12" s="35" t="s">
        <v>231</v>
      </c>
      <c r="R12" s="43">
        <v>33</v>
      </c>
      <c r="S12" s="4">
        <f t="shared" si="2"/>
        <v>11.301369863013697</v>
      </c>
    </row>
    <row r="13" spans="2:23" ht="17.100000000000001" customHeight="1">
      <c r="B13" s="35" t="s">
        <v>746</v>
      </c>
      <c r="D13" s="43">
        <v>43</v>
      </c>
      <c r="E13" s="4">
        <f t="shared" si="3"/>
        <v>14.726027397260275</v>
      </c>
      <c r="H13" s="35" t="s">
        <v>665</v>
      </c>
      <c r="J13" s="43">
        <v>17</v>
      </c>
      <c r="K13" s="4">
        <f t="shared" ref="K13:K24" si="4">J13/292*100</f>
        <v>5.8219178082191778</v>
      </c>
      <c r="M13" s="35" t="s">
        <v>232</v>
      </c>
      <c r="R13" s="43">
        <v>27</v>
      </c>
      <c r="S13" s="4">
        <f t="shared" si="2"/>
        <v>9.2465753424657535</v>
      </c>
    </row>
    <row r="14" spans="2:23" ht="17.100000000000001" customHeight="1">
      <c r="B14" s="35" t="s">
        <v>747</v>
      </c>
      <c r="D14" s="43">
        <v>15</v>
      </c>
      <c r="E14" s="4">
        <f t="shared" si="3"/>
        <v>5.1369863013698627</v>
      </c>
      <c r="H14" s="35" t="s">
        <v>685</v>
      </c>
      <c r="J14" s="43">
        <v>42</v>
      </c>
      <c r="K14" s="4">
        <f t="shared" si="4"/>
        <v>14.383561643835616</v>
      </c>
      <c r="M14" s="35" t="s">
        <v>233</v>
      </c>
      <c r="R14" s="43">
        <v>104</v>
      </c>
      <c r="S14" s="4">
        <f t="shared" si="2"/>
        <v>35.61643835616438</v>
      </c>
    </row>
    <row r="15" spans="2:23" ht="17.100000000000001" customHeight="1">
      <c r="B15" s="35" t="s">
        <v>736</v>
      </c>
      <c r="D15" s="43">
        <v>39</v>
      </c>
      <c r="E15" s="4">
        <f t="shared" si="3"/>
        <v>13.356164383561644</v>
      </c>
      <c r="H15" s="35" t="s">
        <v>686</v>
      </c>
      <c r="J15" s="43">
        <v>19</v>
      </c>
      <c r="K15" s="4">
        <f t="shared" si="4"/>
        <v>6.506849315068493</v>
      </c>
      <c r="M15" s="35" t="s">
        <v>234</v>
      </c>
      <c r="R15" s="43">
        <v>1</v>
      </c>
      <c r="S15" s="4">
        <f t="shared" si="2"/>
        <v>0.34246575342465752</v>
      </c>
    </row>
    <row r="16" spans="2:23" ht="17.100000000000001" customHeight="1">
      <c r="B16" s="35" t="s">
        <v>803</v>
      </c>
      <c r="D16" s="43">
        <v>73</v>
      </c>
      <c r="E16" s="4">
        <f t="shared" si="3"/>
        <v>25</v>
      </c>
      <c r="H16" s="35" t="s">
        <v>693</v>
      </c>
      <c r="J16" s="43">
        <v>10</v>
      </c>
      <c r="K16" s="4">
        <f t="shared" si="4"/>
        <v>3.4246575342465753</v>
      </c>
      <c r="M16" s="35" t="s">
        <v>235</v>
      </c>
      <c r="R16" s="43">
        <v>4</v>
      </c>
      <c r="S16" s="4">
        <f t="shared" si="2"/>
        <v>1.3698630136986301</v>
      </c>
    </row>
    <row r="17" spans="2:24" ht="17.100000000000001" customHeight="1">
      <c r="B17" s="35" t="s">
        <v>804</v>
      </c>
      <c r="D17" s="43">
        <v>52</v>
      </c>
      <c r="E17" s="4">
        <f t="shared" si="3"/>
        <v>17.80821917808219</v>
      </c>
      <c r="H17" s="35" t="s">
        <v>694</v>
      </c>
      <c r="J17" s="43">
        <v>2</v>
      </c>
      <c r="K17" s="4">
        <f t="shared" si="4"/>
        <v>0.68493150684931503</v>
      </c>
      <c r="M17" s="35" t="s">
        <v>236</v>
      </c>
      <c r="R17" s="43">
        <v>0</v>
      </c>
      <c r="S17" s="4">
        <f t="shared" si="2"/>
        <v>0</v>
      </c>
    </row>
    <row r="18" spans="2:24" ht="17.100000000000001" customHeight="1">
      <c r="B18" s="35" t="s">
        <v>805</v>
      </c>
      <c r="D18" s="43">
        <v>15</v>
      </c>
      <c r="E18" s="4">
        <f t="shared" si="3"/>
        <v>5.1369863013698627</v>
      </c>
      <c r="H18" s="35" t="s">
        <v>695</v>
      </c>
      <c r="J18" s="43">
        <v>7</v>
      </c>
      <c r="K18" s="4">
        <f t="shared" si="4"/>
        <v>2.3972602739726026</v>
      </c>
      <c r="M18" s="35" t="s">
        <v>237</v>
      </c>
      <c r="R18" s="43">
        <v>2</v>
      </c>
      <c r="S18" s="4">
        <f t="shared" si="2"/>
        <v>0.68493150684931503</v>
      </c>
    </row>
    <row r="19" spans="2:24" ht="17.100000000000001" customHeight="1">
      <c r="B19" s="35" t="s">
        <v>800</v>
      </c>
      <c r="D19" s="43">
        <v>11</v>
      </c>
      <c r="E19" s="4">
        <f t="shared" si="3"/>
        <v>3.7671232876712328</v>
      </c>
      <c r="H19" s="35" t="s">
        <v>688</v>
      </c>
      <c r="J19" s="43">
        <v>6</v>
      </c>
      <c r="K19" s="4">
        <f t="shared" si="4"/>
        <v>2.054794520547945</v>
      </c>
      <c r="M19" s="35" t="s">
        <v>17</v>
      </c>
      <c r="R19" s="43">
        <v>4</v>
      </c>
      <c r="S19" s="4">
        <f t="shared" si="2"/>
        <v>1.3698630136986301</v>
      </c>
    </row>
    <row r="20" spans="2:24" ht="17.100000000000001" customHeight="1">
      <c r="B20" s="37" t="s">
        <v>2</v>
      </c>
      <c r="C20" s="37"/>
      <c r="D20" s="44">
        <v>292</v>
      </c>
      <c r="E20" s="23">
        <v>100</v>
      </c>
      <c r="H20" s="35" t="s">
        <v>689</v>
      </c>
      <c r="J20" s="43">
        <v>0</v>
      </c>
      <c r="K20" s="4">
        <f t="shared" si="4"/>
        <v>0</v>
      </c>
      <c r="M20" s="35" t="s">
        <v>22</v>
      </c>
      <c r="R20" s="43">
        <v>10</v>
      </c>
      <c r="S20" s="4">
        <f t="shared" si="2"/>
        <v>3.4246575342465753</v>
      </c>
    </row>
    <row r="21" spans="2:24" ht="17.100000000000001" customHeight="1">
      <c r="H21" s="35" t="s">
        <v>690</v>
      </c>
      <c r="J21" s="43">
        <v>2</v>
      </c>
      <c r="K21" s="4">
        <f t="shared" si="4"/>
        <v>0.68493150684931503</v>
      </c>
      <c r="M21" s="37" t="s">
        <v>2</v>
      </c>
      <c r="N21" s="37"/>
      <c r="O21" s="37"/>
      <c r="P21" s="37"/>
      <c r="Q21" s="37"/>
      <c r="R21" s="44">
        <v>292</v>
      </c>
      <c r="S21" s="23">
        <v>100</v>
      </c>
    </row>
    <row r="22" spans="2:24" ht="17.100000000000001" customHeight="1">
      <c r="B22" s="35" t="s">
        <v>299</v>
      </c>
      <c r="H22" s="35" t="s">
        <v>691</v>
      </c>
      <c r="J22" s="43">
        <v>1</v>
      </c>
      <c r="K22" s="4">
        <f t="shared" si="4"/>
        <v>0.34246575342465752</v>
      </c>
    </row>
    <row r="23" spans="2:24" ht="17.100000000000001" customHeight="1">
      <c r="B23" s="36"/>
      <c r="C23" s="36"/>
      <c r="D23" s="42" t="s">
        <v>23</v>
      </c>
      <c r="E23" s="36" t="s">
        <v>24</v>
      </c>
      <c r="H23" s="35" t="s">
        <v>801</v>
      </c>
      <c r="J23" s="43">
        <v>10</v>
      </c>
      <c r="K23" s="4">
        <f t="shared" si="4"/>
        <v>3.4246575342465753</v>
      </c>
      <c r="M23" s="35" t="s">
        <v>310</v>
      </c>
    </row>
    <row r="24" spans="2:24" ht="17.100000000000001" customHeight="1">
      <c r="B24" s="35" t="s">
        <v>4</v>
      </c>
      <c r="D24" s="43">
        <v>14</v>
      </c>
      <c r="E24" s="4">
        <v>4.7138047138047101</v>
      </c>
      <c r="H24" s="35" t="s">
        <v>22</v>
      </c>
      <c r="J24" s="43">
        <v>40</v>
      </c>
      <c r="K24" s="4">
        <f t="shared" si="4"/>
        <v>13.698630136986301</v>
      </c>
      <c r="L24" s="29"/>
      <c r="M24" s="36"/>
      <c r="N24" s="36"/>
      <c r="O24" s="42" t="s">
        <v>23</v>
      </c>
      <c r="P24" s="36" t="s">
        <v>24</v>
      </c>
      <c r="Q24" s="73"/>
    </row>
    <row r="25" spans="2:24" ht="17.100000000000001" customHeight="1">
      <c r="B25" s="35" t="s">
        <v>5</v>
      </c>
      <c r="D25" s="43">
        <v>15</v>
      </c>
      <c r="E25" s="4">
        <v>5.0505050505050502</v>
      </c>
      <c r="H25" s="37" t="s">
        <v>2</v>
      </c>
      <c r="I25" s="37"/>
      <c r="J25" s="44">
        <v>292</v>
      </c>
      <c r="K25" s="23">
        <v>100</v>
      </c>
      <c r="L25" s="29"/>
      <c r="M25" s="35" t="s">
        <v>239</v>
      </c>
      <c r="O25" s="43">
        <v>28</v>
      </c>
      <c r="P25" s="4">
        <f>O25/297*100</f>
        <v>9.4276094276094273</v>
      </c>
      <c r="Q25" s="47"/>
      <c r="T25" s="29"/>
    </row>
    <row r="26" spans="2:24" ht="17.100000000000001" customHeight="1">
      <c r="B26" s="35" t="s">
        <v>6</v>
      </c>
      <c r="D26" s="43">
        <v>7</v>
      </c>
      <c r="E26" s="4">
        <v>2.3569023569023599</v>
      </c>
      <c r="H26" s="47"/>
      <c r="I26" s="47"/>
      <c r="J26" s="28"/>
      <c r="K26" s="28"/>
      <c r="L26" s="29"/>
      <c r="M26" s="35" t="s">
        <v>311</v>
      </c>
      <c r="O26" s="43">
        <v>233</v>
      </c>
      <c r="P26" s="4">
        <f t="shared" ref="P26:P27" si="5">O26/297*100</f>
        <v>78.45117845117845</v>
      </c>
      <c r="Q26" s="47"/>
      <c r="T26" s="29"/>
      <c r="U26" s="123"/>
      <c r="V26" s="15"/>
      <c r="W26" s="15"/>
      <c r="X26" s="15"/>
    </row>
    <row r="27" spans="2:24" ht="17.100000000000001" customHeight="1">
      <c r="B27" s="35" t="s">
        <v>300</v>
      </c>
      <c r="D27" s="43">
        <v>74</v>
      </c>
      <c r="E27" s="4">
        <v>25.589225589225599</v>
      </c>
      <c r="H27" s="35" t="s">
        <v>526</v>
      </c>
      <c r="L27" s="29"/>
      <c r="M27" s="35" t="s">
        <v>22</v>
      </c>
      <c r="O27" s="43">
        <v>31</v>
      </c>
      <c r="P27" s="4">
        <f t="shared" si="5"/>
        <v>10.437710437710438</v>
      </c>
      <c r="Q27" s="47"/>
      <c r="T27" s="29"/>
      <c r="U27" s="123"/>
      <c r="V27" s="15"/>
      <c r="W27" s="15"/>
      <c r="X27" s="15"/>
    </row>
    <row r="28" spans="2:24" ht="17.100000000000001" customHeight="1">
      <c r="B28" s="35" t="s">
        <v>301</v>
      </c>
      <c r="D28" s="43">
        <v>83</v>
      </c>
      <c r="E28" s="4">
        <v>28.619528619528602</v>
      </c>
      <c r="H28" s="36"/>
      <c r="I28" s="36"/>
      <c r="J28" s="42" t="s">
        <v>23</v>
      </c>
      <c r="K28" s="74" t="s">
        <v>24</v>
      </c>
      <c r="L28" s="29"/>
      <c r="M28" s="37" t="s">
        <v>2</v>
      </c>
      <c r="N28" s="37"/>
      <c r="O28" s="44">
        <v>297</v>
      </c>
      <c r="P28" s="23">
        <v>100</v>
      </c>
      <c r="Q28" s="47"/>
      <c r="T28" s="29"/>
      <c r="U28" s="123"/>
      <c r="V28" s="15"/>
      <c r="W28" s="15"/>
    </row>
    <row r="29" spans="2:24" ht="17.100000000000001" customHeight="1">
      <c r="B29" s="35" t="s">
        <v>29</v>
      </c>
      <c r="D29" s="43">
        <v>0</v>
      </c>
      <c r="E29" s="4">
        <v>0</v>
      </c>
      <c r="H29" s="35" t="s">
        <v>622</v>
      </c>
      <c r="J29" s="43">
        <v>99</v>
      </c>
      <c r="K29" s="4">
        <f>J29/292*100</f>
        <v>33.904109589041099</v>
      </c>
      <c r="L29" s="29"/>
      <c r="M29" s="108"/>
      <c r="N29" s="108"/>
      <c r="O29" s="108"/>
      <c r="P29" s="108"/>
      <c r="Q29" s="47"/>
      <c r="T29" s="29"/>
      <c r="U29" s="123"/>
      <c r="V29" s="15"/>
      <c r="W29" s="15"/>
      <c r="X29" s="15"/>
    </row>
    <row r="30" spans="2:24" ht="17.100000000000001" customHeight="1">
      <c r="B30" s="35" t="s">
        <v>32</v>
      </c>
      <c r="D30" s="43">
        <v>0</v>
      </c>
      <c r="E30" s="4">
        <v>0</v>
      </c>
      <c r="H30" s="35" t="s">
        <v>678</v>
      </c>
      <c r="J30" s="43">
        <v>2</v>
      </c>
      <c r="K30" s="4">
        <f t="shared" ref="K30:K42" si="6">J30/292*100</f>
        <v>0.68493150684931503</v>
      </c>
      <c r="L30" s="29"/>
      <c r="M30" s="108"/>
      <c r="N30" s="108"/>
      <c r="O30" s="108"/>
      <c r="P30" s="108"/>
      <c r="Q30" s="108"/>
      <c r="R30" s="15"/>
      <c r="S30" s="15"/>
      <c r="T30" s="29"/>
      <c r="U30" s="123"/>
    </row>
    <row r="31" spans="2:24" ht="17.100000000000001" customHeight="1">
      <c r="B31" s="35" t="s">
        <v>9</v>
      </c>
      <c r="D31" s="43">
        <v>37</v>
      </c>
      <c r="E31" s="4">
        <v>12.457912457912499</v>
      </c>
      <c r="H31" s="35" t="s">
        <v>790</v>
      </c>
      <c r="J31" s="43">
        <v>14</v>
      </c>
      <c r="K31" s="4">
        <f t="shared" si="6"/>
        <v>4.7945205479452051</v>
      </c>
      <c r="M31" s="108"/>
      <c r="N31" s="108"/>
      <c r="O31" s="108"/>
      <c r="P31" s="108"/>
      <c r="Q31" s="108"/>
      <c r="R31" s="15"/>
      <c r="S31" s="15"/>
      <c r="T31" s="29"/>
      <c r="U31" s="123"/>
    </row>
    <row r="32" spans="2:24" ht="17.100000000000001" customHeight="1">
      <c r="B32" s="35" t="s">
        <v>10</v>
      </c>
      <c r="D32" s="43">
        <v>34</v>
      </c>
      <c r="E32" s="4">
        <v>11.7845117845118</v>
      </c>
      <c r="H32" s="35" t="s">
        <v>791</v>
      </c>
      <c r="J32" s="43">
        <v>10</v>
      </c>
      <c r="K32" s="4">
        <f t="shared" si="6"/>
        <v>3.4246575342465753</v>
      </c>
      <c r="M32" s="108"/>
      <c r="N32" s="108"/>
      <c r="O32" s="108"/>
      <c r="P32" s="108"/>
      <c r="Q32" s="108"/>
      <c r="R32" s="15"/>
      <c r="S32" s="15"/>
      <c r="T32" s="29"/>
    </row>
    <row r="33" spans="2:24" ht="17.100000000000001" customHeight="1">
      <c r="B33" s="35" t="s">
        <v>11</v>
      </c>
      <c r="D33" s="43">
        <v>3</v>
      </c>
      <c r="E33" s="4">
        <v>1.0101010101010099</v>
      </c>
      <c r="H33" s="35" t="s">
        <v>792</v>
      </c>
      <c r="J33" s="43">
        <v>3</v>
      </c>
      <c r="K33" s="4">
        <f t="shared" si="6"/>
        <v>1.0273972602739725</v>
      </c>
      <c r="M33" s="108"/>
      <c r="N33" s="108"/>
      <c r="O33" s="108"/>
      <c r="P33" s="108"/>
      <c r="Q33" s="108"/>
      <c r="R33" s="15"/>
      <c r="S33" s="15"/>
      <c r="T33" s="29"/>
      <c r="U33" s="123"/>
      <c r="V33" s="15"/>
    </row>
    <row r="34" spans="2:24" ht="17.100000000000001" customHeight="1">
      <c r="B34" s="35" t="s">
        <v>27</v>
      </c>
      <c r="D34" s="43">
        <v>11</v>
      </c>
      <c r="E34" s="4">
        <v>3.7037037037037002</v>
      </c>
      <c r="H34" s="35" t="s">
        <v>793</v>
      </c>
      <c r="J34" s="43">
        <v>14</v>
      </c>
      <c r="K34" s="4">
        <f t="shared" si="6"/>
        <v>4.7945205479452051</v>
      </c>
      <c r="M34" s="108"/>
      <c r="N34" s="108"/>
      <c r="O34" s="108"/>
      <c r="P34" s="108"/>
      <c r="Q34" s="108"/>
      <c r="R34" s="15"/>
      <c r="S34" s="15"/>
      <c r="T34" s="29"/>
      <c r="U34" s="123"/>
      <c r="V34" s="15"/>
    </row>
    <row r="35" spans="2:24" ht="17.100000000000001" customHeight="1">
      <c r="B35" s="35" t="s">
        <v>302</v>
      </c>
      <c r="D35" s="43">
        <v>0</v>
      </c>
      <c r="E35" s="4">
        <v>0</v>
      </c>
      <c r="H35" s="35" t="s">
        <v>794</v>
      </c>
      <c r="J35" s="43">
        <v>4</v>
      </c>
      <c r="K35" s="4">
        <f t="shared" si="6"/>
        <v>1.3698630136986301</v>
      </c>
      <c r="M35" s="108"/>
      <c r="N35" s="108"/>
      <c r="O35" s="108"/>
      <c r="P35" s="108"/>
      <c r="Q35" s="108"/>
      <c r="R35" s="15"/>
      <c r="S35" s="15"/>
      <c r="T35" s="29"/>
      <c r="U35" s="123"/>
      <c r="V35" s="15"/>
      <c r="W35" s="15"/>
      <c r="X35" s="15"/>
    </row>
    <row r="36" spans="2:24" ht="17.100000000000001" customHeight="1">
      <c r="B36" s="35" t="s">
        <v>303</v>
      </c>
      <c r="D36" s="43">
        <v>0</v>
      </c>
      <c r="E36" s="4">
        <v>0</v>
      </c>
      <c r="H36" s="35" t="s">
        <v>795</v>
      </c>
      <c r="J36" s="43">
        <v>5</v>
      </c>
      <c r="K36" s="4">
        <f t="shared" si="6"/>
        <v>1.7123287671232876</v>
      </c>
      <c r="Q36" s="108"/>
      <c r="R36" s="15"/>
      <c r="S36" s="15"/>
      <c r="T36" s="29"/>
    </row>
    <row r="37" spans="2:24" ht="17.100000000000001" customHeight="1">
      <c r="B37" s="35" t="s">
        <v>375</v>
      </c>
      <c r="D37" s="43">
        <v>2</v>
      </c>
      <c r="E37" s="4">
        <v>0.673400673400673</v>
      </c>
      <c r="H37" s="35" t="s">
        <v>796</v>
      </c>
      <c r="J37" s="43">
        <v>15</v>
      </c>
      <c r="K37" s="4">
        <f t="shared" si="6"/>
        <v>5.1369863013698627</v>
      </c>
      <c r="S37" s="15"/>
      <c r="T37" s="29"/>
    </row>
    <row r="38" spans="2:24" ht="17.100000000000001" customHeight="1">
      <c r="B38" s="35" t="s">
        <v>25</v>
      </c>
      <c r="D38" s="43">
        <v>2</v>
      </c>
      <c r="E38" s="4">
        <v>0.673400673400673</v>
      </c>
      <c r="H38" s="35" t="s">
        <v>797</v>
      </c>
      <c r="J38" s="43">
        <v>38</v>
      </c>
      <c r="K38" s="4">
        <f t="shared" si="6"/>
        <v>13.013698630136986</v>
      </c>
      <c r="S38" s="15"/>
    </row>
    <row r="39" spans="2:24" ht="17.100000000000001" customHeight="1">
      <c r="B39" s="35" t="s">
        <v>28</v>
      </c>
      <c r="D39" s="43">
        <v>2</v>
      </c>
      <c r="E39" s="4">
        <v>0.673400673400673</v>
      </c>
      <c r="H39" s="35" t="s">
        <v>798</v>
      </c>
      <c r="J39" s="43">
        <v>10</v>
      </c>
      <c r="K39" s="4">
        <f t="shared" si="6"/>
        <v>3.4246575342465753</v>
      </c>
      <c r="S39" s="15"/>
    </row>
    <row r="40" spans="2:24" ht="17.100000000000001" customHeight="1">
      <c r="B40" s="35" t="s">
        <v>17</v>
      </c>
      <c r="D40" s="43">
        <v>7</v>
      </c>
      <c r="E40" s="4">
        <v>2.3569023569023599</v>
      </c>
      <c r="H40" s="35" t="s">
        <v>799</v>
      </c>
      <c r="J40" s="43">
        <v>14</v>
      </c>
      <c r="K40" s="4">
        <f t="shared" si="6"/>
        <v>4.7945205479452051</v>
      </c>
      <c r="S40" s="15"/>
    </row>
    <row r="41" spans="2:24" ht="17.100000000000001" customHeight="1">
      <c r="B41" s="35" t="s">
        <v>22</v>
      </c>
      <c r="D41" s="43">
        <v>1</v>
      </c>
      <c r="E41" s="4">
        <v>0.336700336700337</v>
      </c>
      <c r="H41" s="35" t="s">
        <v>802</v>
      </c>
      <c r="J41" s="43">
        <v>17</v>
      </c>
      <c r="K41" s="4">
        <f t="shared" si="6"/>
        <v>5.8219178082191778</v>
      </c>
      <c r="S41" s="15"/>
    </row>
    <row r="42" spans="2:24" ht="17.100000000000001" customHeight="1">
      <c r="B42" s="37" t="s">
        <v>2</v>
      </c>
      <c r="C42" s="37"/>
      <c r="D42" s="44">
        <f>SUM(D24:D41)</f>
        <v>292</v>
      </c>
      <c r="E42" s="23">
        <v>100</v>
      </c>
      <c r="H42" s="35" t="s">
        <v>22</v>
      </c>
      <c r="J42" s="43">
        <v>47</v>
      </c>
      <c r="K42" s="4">
        <f t="shared" si="6"/>
        <v>16.095890410958905</v>
      </c>
    </row>
    <row r="43" spans="2:24" ht="17.100000000000001" customHeight="1">
      <c r="H43" s="37" t="s">
        <v>2</v>
      </c>
      <c r="I43" s="37"/>
      <c r="J43" s="44">
        <v>292</v>
      </c>
      <c r="K43" s="23">
        <v>100</v>
      </c>
    </row>
    <row r="44" spans="2:24" ht="17.100000000000001" customHeight="1"/>
    <row r="45" spans="2:24" ht="17.100000000000001" customHeight="1"/>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5　本人の世帯について&amp;"-,標準"&amp;11
</oddHeader>
    <oddFooter>&amp;C&amp;"HG丸ｺﾞｼｯｸM-PRO,標準"&amp;10&amp;P / &amp;N ページ　(問5-6)</oddFooter>
  </headerFooter>
  <colBreaks count="2" manualBreakCount="2">
    <brk id="6" max="1048575" man="1"/>
    <brk id="12" max="1048575" man="1"/>
  </colBreaks>
</worksheet>
</file>

<file path=xl/worksheets/sheet35.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00B050"/>
  </sheetPr>
  <dimension ref="A1:E40"/>
  <sheetViews>
    <sheetView zoomScale="80" zoomScaleNormal="80" workbookViewId="0"/>
  </sheetViews>
  <sheetFormatPr defaultRowHeight="13.5"/>
  <cols>
    <col min="1" max="2" width="9" style="35" customWidth="1"/>
  </cols>
  <sheetData>
    <row r="1" spans="1:5" ht="18" customHeight="1">
      <c r="A1" s="35" t="s">
        <v>623</v>
      </c>
    </row>
    <row r="2" spans="1:5" ht="18" customHeight="1"/>
    <row r="3" spans="1:5" ht="18" customHeight="1">
      <c r="A3" s="35" t="s">
        <v>39</v>
      </c>
    </row>
    <row r="4" spans="1:5" ht="18" customHeight="1">
      <c r="A4" s="37"/>
      <c r="B4" s="37"/>
      <c r="C4" s="42" t="s">
        <v>37</v>
      </c>
      <c r="D4" s="36" t="s">
        <v>24</v>
      </c>
    </row>
    <row r="5" spans="1:5" ht="18" customHeight="1">
      <c r="A5" s="35" t="s">
        <v>40</v>
      </c>
      <c r="C5" s="67">
        <v>79</v>
      </c>
      <c r="D5" s="4">
        <f>C5/115*100</f>
        <v>68.695652173913047</v>
      </c>
    </row>
    <row r="6" spans="1:5" ht="18" customHeight="1">
      <c r="A6" s="35" t="s">
        <v>41</v>
      </c>
      <c r="C6" s="67">
        <v>35</v>
      </c>
      <c r="D6" s="4">
        <f t="shared" ref="D6:D7" si="0">C6/115*100</f>
        <v>30.434782608695656</v>
      </c>
    </row>
    <row r="7" spans="1:5" ht="18" customHeight="1">
      <c r="A7" s="35" t="s">
        <v>22</v>
      </c>
      <c r="C7" s="67">
        <v>1</v>
      </c>
      <c r="D7" s="4">
        <f t="shared" si="0"/>
        <v>0.86956521739130432</v>
      </c>
    </row>
    <row r="8" spans="1:5" ht="18" customHeight="1">
      <c r="A8" s="37" t="s">
        <v>2</v>
      </c>
      <c r="B8" s="37"/>
      <c r="C8" s="44">
        <f>SUM(C5:C7)</f>
        <v>115</v>
      </c>
      <c r="D8" s="23">
        <v>100</v>
      </c>
    </row>
    <row r="9" spans="1:5" ht="18" customHeight="1"/>
    <row r="10" spans="1:5" ht="18" customHeight="1">
      <c r="A10" s="35" t="s">
        <v>42</v>
      </c>
    </row>
    <row r="11" spans="1:5" ht="18" customHeight="1">
      <c r="A11" s="37" t="s">
        <v>34</v>
      </c>
      <c r="B11" s="37"/>
      <c r="C11" s="37"/>
      <c r="D11" s="42" t="s">
        <v>37</v>
      </c>
      <c r="E11" s="36" t="s">
        <v>24</v>
      </c>
    </row>
    <row r="12" spans="1:5" ht="18" customHeight="1">
      <c r="A12" s="35" t="s">
        <v>624</v>
      </c>
      <c r="C12" s="35"/>
      <c r="D12" s="68">
        <v>18</v>
      </c>
      <c r="E12" s="4">
        <f>D12/79*100</f>
        <v>22.784810126582279</v>
      </c>
    </row>
    <row r="13" spans="1:5" ht="18" customHeight="1">
      <c r="A13" s="35" t="s">
        <v>659</v>
      </c>
      <c r="C13" s="35"/>
      <c r="D13" s="68">
        <v>11</v>
      </c>
      <c r="E13" s="4">
        <f t="shared" ref="E13:E18" si="1">D13/79*100</f>
        <v>13.924050632911392</v>
      </c>
    </row>
    <row r="14" spans="1:5" ht="18" customHeight="1">
      <c r="A14" s="35" t="s">
        <v>658</v>
      </c>
      <c r="C14" s="35"/>
      <c r="D14" s="68">
        <v>22</v>
      </c>
      <c r="E14" s="4">
        <f t="shared" si="1"/>
        <v>27.848101265822784</v>
      </c>
    </row>
    <row r="15" spans="1:5" ht="18" customHeight="1">
      <c r="A15" s="35" t="s">
        <v>660</v>
      </c>
      <c r="C15" s="35"/>
      <c r="D15" s="68">
        <v>12</v>
      </c>
      <c r="E15" s="4">
        <f t="shared" si="1"/>
        <v>15.18987341772152</v>
      </c>
    </row>
    <row r="16" spans="1:5" ht="18" customHeight="1">
      <c r="A16" s="35" t="s">
        <v>661</v>
      </c>
      <c r="C16" s="35"/>
      <c r="D16" s="68">
        <v>11</v>
      </c>
      <c r="E16" s="4">
        <f t="shared" si="1"/>
        <v>13.924050632911392</v>
      </c>
    </row>
    <row r="17" spans="1:5" ht="18" customHeight="1">
      <c r="A17" s="35" t="s">
        <v>656</v>
      </c>
      <c r="C17" s="35"/>
      <c r="D17" s="68">
        <v>3</v>
      </c>
      <c r="E17" s="4">
        <f t="shared" si="1"/>
        <v>3.79746835443038</v>
      </c>
    </row>
    <row r="18" spans="1:5" ht="18" customHeight="1">
      <c r="A18" s="35" t="s">
        <v>22</v>
      </c>
      <c r="C18" s="35"/>
      <c r="D18" s="68">
        <v>2</v>
      </c>
      <c r="E18" s="4">
        <f t="shared" si="1"/>
        <v>2.5316455696202533</v>
      </c>
    </row>
    <row r="19" spans="1:5" ht="18" customHeight="1">
      <c r="A19" s="37" t="s">
        <v>2</v>
      </c>
      <c r="B19" s="37"/>
      <c r="C19" s="37"/>
      <c r="D19" s="44">
        <v>79</v>
      </c>
      <c r="E19" s="23">
        <v>100</v>
      </c>
    </row>
    <row r="20" spans="1:5" ht="18" customHeight="1"/>
    <row r="21" spans="1:5" ht="18" customHeight="1">
      <c r="A21" s="37"/>
      <c r="B21" s="37"/>
      <c r="C21" s="37"/>
      <c r="D21" s="39" t="s">
        <v>655</v>
      </c>
    </row>
    <row r="22" spans="1:5" ht="18" customHeight="1">
      <c r="A22" s="35" t="s">
        <v>59</v>
      </c>
      <c r="C22" s="35"/>
      <c r="D22" s="40">
        <v>7479.9</v>
      </c>
    </row>
    <row r="23" spans="1:5" ht="18" customHeight="1">
      <c r="A23" s="35" t="s">
        <v>60</v>
      </c>
      <c r="C23" s="35"/>
      <c r="D23" s="40">
        <v>23499</v>
      </c>
    </row>
    <row r="24" spans="1:5" ht="18" customHeight="1">
      <c r="A24" s="35" t="s">
        <v>62</v>
      </c>
      <c r="C24" s="35"/>
      <c r="D24" s="40">
        <v>9761.9</v>
      </c>
    </row>
    <row r="25" spans="1:5" ht="18" customHeight="1">
      <c r="A25" s="65" t="s">
        <v>61</v>
      </c>
      <c r="B25" s="65"/>
      <c r="C25" s="65"/>
      <c r="D25" s="57">
        <v>26475.200000000001</v>
      </c>
    </row>
    <row r="26" spans="1:5" ht="18" customHeight="1"/>
    <row r="27" spans="1:5" ht="18" customHeight="1">
      <c r="A27" s="35" t="s">
        <v>43</v>
      </c>
    </row>
    <row r="28" spans="1:5" ht="18" customHeight="1">
      <c r="A28" s="37" t="s">
        <v>44</v>
      </c>
      <c r="B28" s="37"/>
      <c r="C28" s="42" t="s">
        <v>37</v>
      </c>
      <c r="D28" s="36" t="s">
        <v>24</v>
      </c>
    </row>
    <row r="29" spans="1:5" ht="18" customHeight="1">
      <c r="A29" s="35" t="s">
        <v>531</v>
      </c>
      <c r="C29" s="67">
        <v>35</v>
      </c>
      <c r="D29" s="4">
        <f>C29/79*100</f>
        <v>44.303797468354425</v>
      </c>
    </row>
    <row r="30" spans="1:5" ht="18" customHeight="1">
      <c r="A30" s="35" t="s">
        <v>546</v>
      </c>
      <c r="C30" s="67">
        <v>20</v>
      </c>
      <c r="D30" s="4">
        <f t="shared" ref="D30:D35" si="2">C30/79*100</f>
        <v>25.316455696202532</v>
      </c>
    </row>
    <row r="31" spans="1:5" ht="18" customHeight="1">
      <c r="A31" s="35" t="s">
        <v>572</v>
      </c>
      <c r="C31" s="67">
        <v>7</v>
      </c>
      <c r="D31" s="4">
        <f t="shared" si="2"/>
        <v>8.8607594936708853</v>
      </c>
    </row>
    <row r="32" spans="1:5" ht="18" customHeight="1">
      <c r="A32" s="35" t="s">
        <v>573</v>
      </c>
      <c r="C32" s="67">
        <v>5</v>
      </c>
      <c r="D32" s="4">
        <f t="shared" si="2"/>
        <v>6.3291139240506329</v>
      </c>
    </row>
    <row r="33" spans="1:4" ht="18" customHeight="1">
      <c r="A33" s="35" t="s">
        <v>662</v>
      </c>
      <c r="C33" s="67">
        <v>7</v>
      </c>
      <c r="D33" s="4">
        <f t="shared" si="2"/>
        <v>8.8607594936708853</v>
      </c>
    </row>
    <row r="34" spans="1:4" ht="18" customHeight="1">
      <c r="A34" s="35" t="s">
        <v>657</v>
      </c>
      <c r="C34" s="43">
        <v>3</v>
      </c>
      <c r="D34" s="4">
        <f t="shared" si="2"/>
        <v>3.79746835443038</v>
      </c>
    </row>
    <row r="35" spans="1:4" ht="18" customHeight="1">
      <c r="A35" s="35" t="s">
        <v>22</v>
      </c>
      <c r="C35" s="43">
        <v>2</v>
      </c>
      <c r="D35" s="4">
        <f t="shared" si="2"/>
        <v>2.5316455696202533</v>
      </c>
    </row>
    <row r="36" spans="1:4" ht="18" customHeight="1">
      <c r="A36" s="37" t="s">
        <v>2</v>
      </c>
      <c r="B36" s="37"/>
      <c r="C36" s="44">
        <v>79</v>
      </c>
      <c r="D36" s="23">
        <v>100</v>
      </c>
    </row>
    <row r="37" spans="1:4" ht="18" customHeight="1"/>
    <row r="38" spans="1:4" ht="18" customHeight="1">
      <c r="A38" s="37"/>
      <c r="B38" s="37"/>
      <c r="C38" s="39" t="s">
        <v>654</v>
      </c>
    </row>
    <row r="39" spans="1:4" ht="18" customHeight="1">
      <c r="A39" s="47" t="s">
        <v>45</v>
      </c>
      <c r="B39" s="47"/>
      <c r="C39" s="69">
        <v>2.74</v>
      </c>
    </row>
    <row r="40" spans="1:4" ht="18" customHeight="1">
      <c r="A40" s="65" t="s">
        <v>46</v>
      </c>
      <c r="B40" s="65"/>
      <c r="C40" s="70">
        <v>3.54</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1　日常活動と障害について&amp;"-,標準"&amp;11
</oddHeader>
    <oddFooter>&amp;C&amp;"HG丸ｺﾞｼｯｸM-PRO,標準"&amp;10&amp;P / &amp;N ページ　(問1-3)</oddFooter>
  </headerFooter>
</worksheet>
</file>

<file path=xl/worksheets/sheet5.xml><?xml version="1.0" encoding="utf-8"?>
<worksheet xmlns="http://schemas.openxmlformats.org/spreadsheetml/2006/main" xmlns:r="http://schemas.openxmlformats.org/officeDocument/2006/relationships">
  <sheetPr>
    <tabColor rgb="FF00B050"/>
  </sheetPr>
  <dimension ref="A1:AG205"/>
  <sheetViews>
    <sheetView zoomScale="80" zoomScaleNormal="80" workbookViewId="0"/>
  </sheetViews>
  <sheetFormatPr defaultRowHeight="13.5"/>
  <cols>
    <col min="1" max="2" width="9" style="35"/>
    <col min="3" max="3" width="4.625" style="35" customWidth="1"/>
    <col min="6" max="6" width="4.625" style="3" customWidth="1"/>
    <col min="7" max="8" width="9" style="35"/>
    <col min="9" max="9" width="4.625" style="35" customWidth="1"/>
    <col min="12" max="12" width="9" style="3"/>
    <col min="13" max="13" width="9" style="35"/>
    <col min="16" max="16" width="9" style="3"/>
    <col min="17" max="17" width="9" style="35"/>
    <col min="20" max="20" width="9" style="3"/>
    <col min="21" max="21" width="9" style="35"/>
    <col min="24" max="24" width="9" style="3"/>
    <col min="25" max="25" width="9" style="35"/>
    <col min="28" max="28" width="9" style="3"/>
    <col min="29" max="29" width="9" style="35"/>
    <col min="32" max="32" width="9" style="3"/>
    <col min="33" max="33" width="9" style="35"/>
  </cols>
  <sheetData>
    <row r="1" spans="1:12" ht="18" customHeight="1">
      <c r="A1" s="35" t="s">
        <v>588</v>
      </c>
    </row>
    <row r="2" spans="1:12" ht="18" customHeight="1"/>
    <row r="3" spans="1:12" ht="18" customHeight="1">
      <c r="A3" s="35" t="s">
        <v>48</v>
      </c>
    </row>
    <row r="4" spans="1:12" ht="18" customHeight="1"/>
    <row r="5" spans="1:12" ht="18" customHeight="1">
      <c r="A5" s="35" t="s">
        <v>47</v>
      </c>
      <c r="G5" s="35" t="s">
        <v>58</v>
      </c>
    </row>
    <row r="6" spans="1:12" s="46" customFormat="1" ht="18" customHeight="1">
      <c r="A6" s="36" t="s">
        <v>33</v>
      </c>
      <c r="B6" s="36"/>
      <c r="C6" s="36"/>
      <c r="D6" s="42" t="s">
        <v>23</v>
      </c>
      <c r="E6" s="36" t="s">
        <v>24</v>
      </c>
      <c r="F6" s="73"/>
      <c r="G6" s="36" t="s">
        <v>33</v>
      </c>
      <c r="H6" s="36"/>
      <c r="I6" s="36"/>
      <c r="J6" s="42" t="s">
        <v>23</v>
      </c>
      <c r="K6" s="74" t="s">
        <v>680</v>
      </c>
      <c r="L6" s="73"/>
    </row>
    <row r="7" spans="1:12" ht="18" customHeight="1">
      <c r="A7" s="35" t="s">
        <v>622</v>
      </c>
      <c r="D7" s="43">
        <v>104</v>
      </c>
      <c r="E7" s="4">
        <f>D7/115*100</f>
        <v>90.434782608695656</v>
      </c>
      <c r="G7" s="35" t="s">
        <v>622</v>
      </c>
      <c r="J7" s="68">
        <v>22</v>
      </c>
      <c r="K7" s="4">
        <f>J7/115*100</f>
        <v>19.130434782608695</v>
      </c>
    </row>
    <row r="8" spans="1:12" ht="18" customHeight="1">
      <c r="A8" s="35" t="s">
        <v>663</v>
      </c>
      <c r="D8" s="43">
        <v>4</v>
      </c>
      <c r="E8" s="4">
        <f t="shared" ref="E8:E9" si="0">D8/115*100</f>
        <v>3.4782608695652173</v>
      </c>
      <c r="G8" s="35" t="s">
        <v>664</v>
      </c>
      <c r="J8" s="68">
        <v>0</v>
      </c>
      <c r="K8" s="4">
        <f t="shared" ref="K8:K14" si="1">J8/115*100</f>
        <v>0</v>
      </c>
    </row>
    <row r="9" spans="1:12" ht="18" customHeight="1">
      <c r="A9" s="35" t="s">
        <v>22</v>
      </c>
      <c r="D9" s="43">
        <v>7</v>
      </c>
      <c r="E9" s="4">
        <f t="shared" si="0"/>
        <v>6.0869565217391308</v>
      </c>
      <c r="G9" s="35" t="s">
        <v>668</v>
      </c>
      <c r="J9" s="68">
        <v>7</v>
      </c>
      <c r="K9" s="4">
        <f t="shared" si="1"/>
        <v>6.0869565217391308</v>
      </c>
    </row>
    <row r="10" spans="1:12" ht="18" customHeight="1">
      <c r="A10" s="37" t="s">
        <v>2</v>
      </c>
      <c r="B10" s="37"/>
      <c r="C10" s="37"/>
      <c r="D10" s="44">
        <v>115</v>
      </c>
      <c r="E10" s="23">
        <f>SUM(E7:E9)</f>
        <v>100</v>
      </c>
      <c r="G10" s="35" t="s">
        <v>671</v>
      </c>
      <c r="J10" s="68">
        <v>18</v>
      </c>
      <c r="K10" s="4">
        <f t="shared" si="1"/>
        <v>15.65217391304348</v>
      </c>
    </row>
    <row r="11" spans="1:12" ht="18" customHeight="1">
      <c r="G11" s="35" t="s">
        <v>672</v>
      </c>
      <c r="J11" s="68">
        <v>10</v>
      </c>
      <c r="K11" s="4">
        <f t="shared" si="1"/>
        <v>8.695652173913043</v>
      </c>
    </row>
    <row r="12" spans="1:12" ht="18" customHeight="1">
      <c r="A12" s="37"/>
      <c r="B12" s="37"/>
      <c r="C12" s="37"/>
      <c r="D12" s="39" t="s">
        <v>63</v>
      </c>
      <c r="G12" s="35" t="s">
        <v>674</v>
      </c>
      <c r="J12" s="68">
        <v>23</v>
      </c>
      <c r="K12" s="4">
        <f t="shared" si="1"/>
        <v>20</v>
      </c>
    </row>
    <row r="13" spans="1:12" ht="18" customHeight="1">
      <c r="A13" s="35" t="s">
        <v>59</v>
      </c>
      <c r="D13" s="75">
        <v>2.6</v>
      </c>
      <c r="G13" s="35" t="s">
        <v>675</v>
      </c>
      <c r="J13" s="68">
        <v>9</v>
      </c>
      <c r="K13" s="4">
        <f t="shared" si="1"/>
        <v>7.8260869565217401</v>
      </c>
    </row>
    <row r="14" spans="1:12" ht="18" customHeight="1">
      <c r="A14" s="35" t="s">
        <v>60</v>
      </c>
      <c r="D14" s="75">
        <v>14</v>
      </c>
      <c r="G14" s="35" t="s">
        <v>22</v>
      </c>
      <c r="J14" s="68">
        <v>26</v>
      </c>
      <c r="K14" s="4">
        <f t="shared" si="1"/>
        <v>22.608695652173914</v>
      </c>
    </row>
    <row r="15" spans="1:12" ht="18" customHeight="1">
      <c r="A15" s="35" t="s">
        <v>62</v>
      </c>
      <c r="D15" s="75">
        <v>71.3</v>
      </c>
      <c r="G15" s="37" t="s">
        <v>2</v>
      </c>
      <c r="H15" s="37"/>
      <c r="I15" s="37"/>
      <c r="J15" s="44">
        <v>115</v>
      </c>
      <c r="K15" s="23">
        <f>SUM(K7:K14)</f>
        <v>100</v>
      </c>
    </row>
    <row r="16" spans="1:12" ht="18" customHeight="1">
      <c r="A16" s="65" t="s">
        <v>61</v>
      </c>
      <c r="B16" s="65"/>
      <c r="C16" s="65"/>
      <c r="D16" s="76">
        <v>22.5</v>
      </c>
    </row>
    <row r="17" spans="1:12" ht="18" customHeight="1">
      <c r="G17" s="37"/>
      <c r="H17" s="37"/>
      <c r="I17" s="37"/>
      <c r="J17" s="39" t="s">
        <v>63</v>
      </c>
    </row>
    <row r="18" spans="1:12" ht="18" customHeight="1">
      <c r="G18" s="35" t="s">
        <v>59</v>
      </c>
      <c r="J18" s="75">
        <v>80.900000000000006</v>
      </c>
    </row>
    <row r="19" spans="1:12" ht="18" customHeight="1">
      <c r="G19" s="35" t="s">
        <v>60</v>
      </c>
      <c r="J19" s="75">
        <v>68.400000000000006</v>
      </c>
    </row>
    <row r="20" spans="1:12" ht="18" customHeight="1">
      <c r="G20" s="35" t="s">
        <v>62</v>
      </c>
      <c r="J20" s="75">
        <v>107.5</v>
      </c>
    </row>
    <row r="21" spans="1:12" ht="18" customHeight="1">
      <c r="G21" s="65" t="s">
        <v>61</v>
      </c>
      <c r="H21" s="65"/>
      <c r="I21" s="65"/>
      <c r="J21" s="76">
        <v>57.7</v>
      </c>
    </row>
    <row r="22" spans="1:12" ht="18" customHeight="1"/>
    <row r="23" spans="1:12" ht="18" customHeight="1">
      <c r="A23" s="35" t="s">
        <v>49</v>
      </c>
    </row>
    <row r="24" spans="1:12" ht="18" customHeight="1"/>
    <row r="25" spans="1:12" ht="18" customHeight="1">
      <c r="A25" s="35" t="s">
        <v>47</v>
      </c>
      <c r="G25" s="35" t="s">
        <v>58</v>
      </c>
    </row>
    <row r="26" spans="1:12" ht="18" customHeight="1">
      <c r="A26" s="36" t="s">
        <v>33</v>
      </c>
      <c r="B26" s="36"/>
      <c r="C26" s="36"/>
      <c r="D26" s="42" t="s">
        <v>23</v>
      </c>
      <c r="E26" s="74" t="s">
        <v>24</v>
      </c>
      <c r="F26" s="73"/>
      <c r="G26" s="36" t="s">
        <v>33</v>
      </c>
      <c r="H26" s="36"/>
      <c r="I26" s="36"/>
      <c r="J26" s="42" t="s">
        <v>23</v>
      </c>
      <c r="K26" s="74" t="s">
        <v>680</v>
      </c>
      <c r="L26" s="73"/>
    </row>
    <row r="27" spans="1:12" ht="18" customHeight="1">
      <c r="A27" s="35" t="s">
        <v>622</v>
      </c>
      <c r="D27" s="68">
        <v>81</v>
      </c>
      <c r="E27" s="4">
        <f>D27/115*100</f>
        <v>70.434782608695656</v>
      </c>
      <c r="G27" s="35" t="s">
        <v>622</v>
      </c>
      <c r="J27" s="68">
        <v>74</v>
      </c>
      <c r="K27" s="4">
        <f>J27/115*100</f>
        <v>64.347826086956516</v>
      </c>
    </row>
    <row r="28" spans="1:12" ht="18" customHeight="1">
      <c r="A28" s="35" t="s">
        <v>665</v>
      </c>
      <c r="D28" s="68">
        <v>5</v>
      </c>
      <c r="E28" s="4">
        <f t="shared" ref="E28:E32" si="2">D28/115*100</f>
        <v>4.3478260869565215</v>
      </c>
      <c r="G28" s="35" t="s">
        <v>666</v>
      </c>
      <c r="J28" s="68">
        <v>11</v>
      </c>
      <c r="K28" s="4">
        <f t="shared" ref="K28:K30" si="3">J28/115*100</f>
        <v>9.5652173913043477</v>
      </c>
    </row>
    <row r="29" spans="1:12" ht="18" customHeight="1">
      <c r="A29" s="35" t="s">
        <v>685</v>
      </c>
      <c r="D29" s="68">
        <v>9</v>
      </c>
      <c r="E29" s="4">
        <f t="shared" si="2"/>
        <v>7.8260869565217401</v>
      </c>
      <c r="G29" s="35" t="s">
        <v>669</v>
      </c>
      <c r="J29" s="68">
        <v>4</v>
      </c>
      <c r="K29" s="4">
        <f t="shared" si="3"/>
        <v>3.4782608695652173</v>
      </c>
    </row>
    <row r="30" spans="1:12" ht="18" customHeight="1">
      <c r="A30" s="35" t="s">
        <v>686</v>
      </c>
      <c r="D30" s="68">
        <v>5</v>
      </c>
      <c r="E30" s="4">
        <f t="shared" si="2"/>
        <v>4.3478260869565215</v>
      </c>
      <c r="G30" s="35" t="s">
        <v>22</v>
      </c>
      <c r="J30" s="68">
        <v>26</v>
      </c>
      <c r="K30" s="4">
        <f t="shared" si="3"/>
        <v>22.608695652173914</v>
      </c>
    </row>
    <row r="31" spans="1:12" ht="18" customHeight="1">
      <c r="A31" s="35" t="s">
        <v>673</v>
      </c>
      <c r="D31" s="68">
        <v>8</v>
      </c>
      <c r="E31" s="4">
        <f t="shared" si="2"/>
        <v>6.9565217391304346</v>
      </c>
      <c r="G31" s="37" t="s">
        <v>2</v>
      </c>
      <c r="H31" s="37"/>
      <c r="I31" s="37"/>
      <c r="J31" s="44">
        <v>115</v>
      </c>
      <c r="K31" s="23">
        <v>100</v>
      </c>
    </row>
    <row r="32" spans="1:12" ht="18" customHeight="1">
      <c r="A32" s="35" t="s">
        <v>22</v>
      </c>
      <c r="D32" s="68">
        <v>7</v>
      </c>
      <c r="E32" s="4">
        <f t="shared" si="2"/>
        <v>6.0869565217391308</v>
      </c>
    </row>
    <row r="33" spans="1:28" ht="18" customHeight="1">
      <c r="A33" s="37" t="s">
        <v>2</v>
      </c>
      <c r="B33" s="37"/>
      <c r="C33" s="37"/>
      <c r="D33" s="44">
        <v>115</v>
      </c>
      <c r="E33" s="23">
        <f>SUM(E27:E32)</f>
        <v>99.999999999999986</v>
      </c>
      <c r="G33" s="37"/>
      <c r="H33" s="37"/>
      <c r="I33" s="37"/>
      <c r="J33" s="39" t="s">
        <v>63</v>
      </c>
    </row>
    <row r="34" spans="1:28" ht="18" customHeight="1">
      <c r="G34" s="35" t="s">
        <v>59</v>
      </c>
      <c r="J34" s="40">
        <v>16.5</v>
      </c>
    </row>
    <row r="35" spans="1:28" ht="18" customHeight="1">
      <c r="A35" s="37"/>
      <c r="B35" s="37"/>
      <c r="C35" s="37"/>
      <c r="D35" s="39" t="s">
        <v>63</v>
      </c>
      <c r="G35" s="35" t="s">
        <v>60</v>
      </c>
      <c r="J35" s="40">
        <v>50.6</v>
      </c>
    </row>
    <row r="36" spans="1:28" ht="18" customHeight="1">
      <c r="A36" s="35" t="s">
        <v>59</v>
      </c>
      <c r="D36" s="75">
        <v>29.7</v>
      </c>
      <c r="G36" s="35" t="s">
        <v>62</v>
      </c>
      <c r="J36" s="40">
        <v>98</v>
      </c>
    </row>
    <row r="37" spans="1:28" ht="18" customHeight="1">
      <c r="A37" s="35" t="s">
        <v>60</v>
      </c>
      <c r="D37" s="75">
        <v>65</v>
      </c>
      <c r="G37" s="65" t="s">
        <v>61</v>
      </c>
      <c r="H37" s="65"/>
      <c r="I37" s="65"/>
      <c r="J37" s="57">
        <v>86.7</v>
      </c>
    </row>
    <row r="38" spans="1:28" ht="18" customHeight="1">
      <c r="A38" s="35" t="s">
        <v>62</v>
      </c>
      <c r="D38" s="75">
        <v>118.8</v>
      </c>
    </row>
    <row r="39" spans="1:28" ht="18" customHeight="1">
      <c r="A39" s="65" t="s">
        <v>61</v>
      </c>
      <c r="B39" s="65"/>
      <c r="C39" s="65"/>
      <c r="D39" s="76">
        <v>80.010000000000005</v>
      </c>
    </row>
    <row r="40" spans="1:28" ht="18" customHeight="1"/>
    <row r="41" spans="1:28" ht="18" customHeight="1">
      <c r="A41" s="35" t="s">
        <v>50</v>
      </c>
    </row>
    <row r="42" spans="1:28" ht="18" customHeight="1">
      <c r="AB42"/>
    </row>
    <row r="43" spans="1:28" ht="18" customHeight="1">
      <c r="A43" s="35" t="s">
        <v>47</v>
      </c>
      <c r="G43" s="35" t="s">
        <v>58</v>
      </c>
      <c r="AB43"/>
    </row>
    <row r="44" spans="1:28" ht="18" customHeight="1">
      <c r="A44" s="36" t="s">
        <v>33</v>
      </c>
      <c r="B44" s="36"/>
      <c r="C44" s="36"/>
      <c r="D44" s="42" t="s">
        <v>23</v>
      </c>
      <c r="E44" s="74" t="s">
        <v>24</v>
      </c>
      <c r="F44" s="73"/>
      <c r="G44" s="36" t="s">
        <v>33</v>
      </c>
      <c r="H44" s="36"/>
      <c r="I44" s="36"/>
      <c r="J44" s="42" t="s">
        <v>23</v>
      </c>
      <c r="K44" s="74" t="s">
        <v>680</v>
      </c>
      <c r="L44" s="73"/>
      <c r="V44" s="4"/>
      <c r="W44" s="4"/>
      <c r="Y44" s="47"/>
      <c r="Z44" s="3"/>
    </row>
    <row r="45" spans="1:28" ht="18" customHeight="1">
      <c r="A45" s="35" t="s">
        <v>622</v>
      </c>
      <c r="D45" s="43">
        <v>104</v>
      </c>
      <c r="E45" s="4">
        <f>D45/115*100</f>
        <v>90.434782608695656</v>
      </c>
      <c r="G45" s="35" t="s">
        <v>622</v>
      </c>
      <c r="J45" s="68">
        <v>13</v>
      </c>
      <c r="K45" s="4">
        <f>J45/115*100</f>
        <v>11.304347826086957</v>
      </c>
      <c r="V45" s="4"/>
      <c r="W45" s="4"/>
      <c r="Y45" s="47"/>
      <c r="Z45" s="3"/>
    </row>
    <row r="46" spans="1:28" ht="18" customHeight="1">
      <c r="A46" s="35" t="s">
        <v>663</v>
      </c>
      <c r="D46" s="43">
        <v>4</v>
      </c>
      <c r="E46" s="4">
        <f t="shared" ref="E46:E47" si="4">D46/115*100</f>
        <v>3.4782608695652173</v>
      </c>
      <c r="G46" s="35" t="s">
        <v>667</v>
      </c>
      <c r="J46" s="68">
        <v>8</v>
      </c>
      <c r="K46" s="4">
        <f t="shared" ref="K46:K53" si="5">J46/115*100</f>
        <v>6.9565217391304346</v>
      </c>
      <c r="V46" s="4"/>
      <c r="W46" s="4"/>
      <c r="Y46" s="47"/>
      <c r="Z46" s="3"/>
    </row>
    <row r="47" spans="1:28" ht="18" customHeight="1">
      <c r="A47" s="35" t="s">
        <v>22</v>
      </c>
      <c r="D47" s="43">
        <v>7</v>
      </c>
      <c r="E47" s="4">
        <f t="shared" si="4"/>
        <v>6.0869565217391308</v>
      </c>
      <c r="G47" s="35" t="s">
        <v>687</v>
      </c>
      <c r="J47" s="68">
        <v>8</v>
      </c>
      <c r="K47" s="4">
        <f t="shared" si="5"/>
        <v>6.9565217391304346</v>
      </c>
      <c r="V47" s="4"/>
      <c r="W47" s="4"/>
      <c r="Y47" s="47"/>
      <c r="Z47" s="3"/>
    </row>
    <row r="48" spans="1:28" ht="18" customHeight="1">
      <c r="A48" s="37" t="s">
        <v>2</v>
      </c>
      <c r="B48" s="37"/>
      <c r="C48" s="37"/>
      <c r="D48" s="44">
        <v>115</v>
      </c>
      <c r="E48" s="23">
        <v>100</v>
      </c>
      <c r="G48" s="35" t="s">
        <v>688</v>
      </c>
      <c r="J48" s="68">
        <v>14</v>
      </c>
      <c r="K48" s="4">
        <f t="shared" si="5"/>
        <v>12.173913043478262</v>
      </c>
      <c r="V48" s="4"/>
      <c r="W48" s="4"/>
      <c r="Y48" s="47"/>
      <c r="Z48" s="3"/>
    </row>
    <row r="49" spans="1:26" ht="18" customHeight="1">
      <c r="G49" s="35" t="s">
        <v>689</v>
      </c>
      <c r="J49" s="68">
        <v>6</v>
      </c>
      <c r="K49" s="4">
        <f t="shared" si="5"/>
        <v>5.2173913043478262</v>
      </c>
      <c r="V49" s="4"/>
      <c r="W49" s="4"/>
      <c r="Y49" s="47"/>
      <c r="Z49" s="3"/>
    </row>
    <row r="50" spans="1:26" ht="18" customHeight="1">
      <c r="A50" s="37"/>
      <c r="B50" s="37"/>
      <c r="C50" s="37"/>
      <c r="D50" s="39" t="s">
        <v>63</v>
      </c>
      <c r="G50" s="35" t="s">
        <v>690</v>
      </c>
      <c r="J50" s="68">
        <v>15</v>
      </c>
      <c r="K50" s="4">
        <f t="shared" si="5"/>
        <v>13.043478260869565</v>
      </c>
      <c r="V50" s="4"/>
      <c r="W50" s="4"/>
      <c r="Y50" s="47"/>
      <c r="Z50" s="3"/>
    </row>
    <row r="51" spans="1:26" ht="18" customHeight="1">
      <c r="A51" s="35" t="s">
        <v>59</v>
      </c>
      <c r="D51" s="75">
        <v>6.8</v>
      </c>
      <c r="E51" s="4"/>
      <c r="G51" s="35" t="s">
        <v>691</v>
      </c>
      <c r="J51" s="68">
        <v>18</v>
      </c>
      <c r="K51" s="4">
        <f t="shared" si="5"/>
        <v>15.65217391304348</v>
      </c>
      <c r="V51" s="4"/>
      <c r="W51" s="4"/>
      <c r="Y51" s="47"/>
      <c r="Z51" s="3"/>
    </row>
    <row r="52" spans="1:26" ht="18" customHeight="1">
      <c r="A52" s="35" t="s">
        <v>60</v>
      </c>
      <c r="D52" s="75">
        <v>42.9</v>
      </c>
      <c r="E52" s="4"/>
      <c r="G52" s="35" t="s">
        <v>683</v>
      </c>
      <c r="J52" s="68">
        <v>7</v>
      </c>
      <c r="K52" s="4">
        <f t="shared" si="5"/>
        <v>6.0869565217391308</v>
      </c>
      <c r="V52" s="4"/>
      <c r="W52" s="4"/>
      <c r="Y52" s="47"/>
      <c r="Z52" s="3"/>
    </row>
    <row r="53" spans="1:26" ht="18" customHeight="1">
      <c r="A53" s="35" t="s">
        <v>62</v>
      </c>
      <c r="D53" s="75">
        <v>183.8</v>
      </c>
      <c r="E53" s="4"/>
      <c r="G53" s="35" t="s">
        <v>22</v>
      </c>
      <c r="J53" s="68">
        <v>26</v>
      </c>
      <c r="K53" s="4">
        <f t="shared" si="5"/>
        <v>22.608695652173914</v>
      </c>
      <c r="V53" s="4"/>
      <c r="W53" s="4"/>
      <c r="Y53" s="47"/>
      <c r="Z53" s="3"/>
    </row>
    <row r="54" spans="1:26" ht="18" customHeight="1">
      <c r="A54" s="65" t="s">
        <v>61</v>
      </c>
      <c r="B54" s="65"/>
      <c r="C54" s="65"/>
      <c r="D54" s="76">
        <v>149.19999999999999</v>
      </c>
      <c r="E54" s="4"/>
      <c r="G54" s="37" t="s">
        <v>2</v>
      </c>
      <c r="H54" s="37"/>
      <c r="I54" s="37"/>
      <c r="J54" s="44">
        <v>115</v>
      </c>
      <c r="K54" s="23">
        <v>100</v>
      </c>
      <c r="V54" s="4"/>
      <c r="W54" s="4"/>
      <c r="Y54" s="47"/>
      <c r="Z54" s="3"/>
    </row>
    <row r="55" spans="1:26" ht="18" customHeight="1">
      <c r="D55" s="4"/>
      <c r="E55" s="4"/>
      <c r="V55" s="4"/>
      <c r="W55" s="4"/>
      <c r="Y55" s="47"/>
      <c r="Z55" s="3"/>
    </row>
    <row r="56" spans="1:26" ht="18" customHeight="1">
      <c r="D56" s="4"/>
      <c r="E56" s="4"/>
      <c r="G56" s="37"/>
      <c r="H56" s="37"/>
      <c r="I56" s="37"/>
      <c r="J56" s="39" t="s">
        <v>63</v>
      </c>
      <c r="V56" s="4"/>
      <c r="W56" s="4"/>
      <c r="Y56" s="47"/>
      <c r="Z56" s="3"/>
    </row>
    <row r="57" spans="1:26" ht="18" customHeight="1">
      <c r="D57" s="4"/>
      <c r="E57" s="4"/>
      <c r="G57" s="35" t="s">
        <v>59</v>
      </c>
      <c r="J57" s="40">
        <v>373.4</v>
      </c>
      <c r="V57" s="4"/>
      <c r="W57" s="4"/>
      <c r="Y57" s="47"/>
      <c r="Z57" s="3"/>
    </row>
    <row r="58" spans="1:26" ht="18" customHeight="1">
      <c r="D58" s="4"/>
      <c r="E58" s="4"/>
      <c r="G58" s="35" t="s">
        <v>60</v>
      </c>
      <c r="J58" s="40">
        <v>204.2</v>
      </c>
      <c r="T58"/>
      <c r="V58" s="4"/>
      <c r="W58" s="4"/>
      <c r="Y58" s="47"/>
      <c r="Z58" s="3"/>
    </row>
    <row r="59" spans="1:26" ht="18" customHeight="1">
      <c r="D59" s="4"/>
      <c r="E59" s="4"/>
      <c r="G59" s="35" t="s">
        <v>62</v>
      </c>
      <c r="J59" s="40">
        <v>437.3</v>
      </c>
      <c r="T59"/>
      <c r="V59" s="4"/>
      <c r="W59" s="4"/>
      <c r="Y59" s="47"/>
      <c r="Z59" s="3"/>
    </row>
    <row r="60" spans="1:26" ht="18" customHeight="1">
      <c r="D60" s="4"/>
      <c r="E60" s="4"/>
      <c r="G60" s="65" t="s">
        <v>61</v>
      </c>
      <c r="H60" s="65"/>
      <c r="I60" s="65"/>
      <c r="J60" s="57">
        <v>143.6</v>
      </c>
      <c r="T60"/>
      <c r="V60" s="4"/>
      <c r="W60" s="4"/>
      <c r="Y60" s="47"/>
      <c r="Z60" s="3"/>
    </row>
    <row r="61" spans="1:26" ht="18" customHeight="1">
      <c r="V61" s="4"/>
      <c r="W61" s="4"/>
      <c r="Y61" s="47"/>
      <c r="Z61" s="3"/>
    </row>
    <row r="62" spans="1:26" ht="18" customHeight="1">
      <c r="A62" s="35" t="s">
        <v>51</v>
      </c>
      <c r="L62"/>
      <c r="V62" s="4"/>
      <c r="W62" s="4"/>
      <c r="Y62" s="47"/>
      <c r="Z62" s="3"/>
    </row>
    <row r="63" spans="1:26" ht="18" customHeight="1">
      <c r="L63"/>
      <c r="V63" s="4"/>
      <c r="W63" s="4"/>
      <c r="Y63" s="47"/>
      <c r="Z63" s="3"/>
    </row>
    <row r="64" spans="1:26" ht="18" customHeight="1">
      <c r="A64" s="35" t="s">
        <v>47</v>
      </c>
      <c r="G64" s="35" t="s">
        <v>58</v>
      </c>
      <c r="L64"/>
      <c r="V64" s="4"/>
      <c r="W64" s="4"/>
      <c r="Y64" s="47"/>
      <c r="Z64" s="3"/>
    </row>
    <row r="65" spans="1:26" ht="18" customHeight="1">
      <c r="A65" s="36" t="s">
        <v>33</v>
      </c>
      <c r="B65" s="36"/>
      <c r="C65" s="36"/>
      <c r="D65" s="42" t="s">
        <v>23</v>
      </c>
      <c r="E65" s="74" t="s">
        <v>24</v>
      </c>
      <c r="F65" s="73"/>
      <c r="G65" s="36" t="s">
        <v>33</v>
      </c>
      <c r="H65" s="36"/>
      <c r="I65" s="36"/>
      <c r="J65" s="42" t="s">
        <v>23</v>
      </c>
      <c r="K65" s="74" t="s">
        <v>24</v>
      </c>
      <c r="L65" s="46"/>
      <c r="V65" s="4"/>
      <c r="W65" s="4"/>
      <c r="Y65" s="47"/>
      <c r="Z65" s="3"/>
    </row>
    <row r="66" spans="1:26" ht="18" customHeight="1">
      <c r="A66" s="35" t="s">
        <v>622</v>
      </c>
      <c r="D66" s="68">
        <v>99</v>
      </c>
      <c r="E66" s="4">
        <f t="shared" ref="E66:E69" si="6">D66/115*100</f>
        <v>86.08695652173914</v>
      </c>
      <c r="G66" s="35" t="s">
        <v>622</v>
      </c>
      <c r="J66" s="68">
        <v>78</v>
      </c>
      <c r="K66" s="4">
        <f t="shared" ref="K66:K69" si="7">J66/115*100</f>
        <v>67.826086956521735</v>
      </c>
      <c r="L66"/>
      <c r="V66" s="4"/>
      <c r="W66" s="4"/>
      <c r="Y66" s="47"/>
      <c r="Z66" s="3"/>
    </row>
    <row r="67" spans="1:26" ht="18" customHeight="1">
      <c r="A67" s="35" t="s">
        <v>667</v>
      </c>
      <c r="D67" s="68">
        <v>4</v>
      </c>
      <c r="E67" s="4">
        <f t="shared" si="6"/>
        <v>3.4782608695652173</v>
      </c>
      <c r="G67" s="35" t="s">
        <v>667</v>
      </c>
      <c r="J67" s="68">
        <v>4</v>
      </c>
      <c r="K67" s="4">
        <f t="shared" si="7"/>
        <v>3.4782608695652173</v>
      </c>
      <c r="L67"/>
      <c r="V67" s="4"/>
      <c r="W67" s="4"/>
      <c r="Y67" s="47"/>
      <c r="Z67" s="3"/>
    </row>
    <row r="68" spans="1:26" ht="18" customHeight="1">
      <c r="A68" s="35" t="s">
        <v>681</v>
      </c>
      <c r="D68" s="68">
        <v>5</v>
      </c>
      <c r="E68" s="4">
        <f t="shared" si="6"/>
        <v>4.3478260869565215</v>
      </c>
      <c r="G68" s="35" t="s">
        <v>681</v>
      </c>
      <c r="J68" s="68">
        <v>7</v>
      </c>
      <c r="K68" s="4">
        <f t="shared" si="7"/>
        <v>6.0869565217391308</v>
      </c>
      <c r="L68"/>
      <c r="V68" s="4"/>
      <c r="W68" s="4"/>
      <c r="Y68" s="47"/>
      <c r="Z68" s="3"/>
    </row>
    <row r="69" spans="1:26" ht="18" customHeight="1">
      <c r="A69" s="35" t="s">
        <v>22</v>
      </c>
      <c r="D69" s="68">
        <v>7</v>
      </c>
      <c r="E69" s="4">
        <f t="shared" si="6"/>
        <v>6.0869565217391308</v>
      </c>
      <c r="G69" s="35" t="s">
        <v>22</v>
      </c>
      <c r="J69" s="68">
        <v>26</v>
      </c>
      <c r="K69" s="4">
        <f t="shared" si="7"/>
        <v>22.608695652173914</v>
      </c>
      <c r="L69"/>
      <c r="V69" s="4"/>
      <c r="W69" s="4"/>
      <c r="Y69" s="47"/>
      <c r="Z69" s="3"/>
    </row>
    <row r="70" spans="1:26" ht="18" customHeight="1">
      <c r="A70" s="37" t="s">
        <v>2</v>
      </c>
      <c r="B70" s="37"/>
      <c r="C70" s="37"/>
      <c r="D70" s="44">
        <v>115</v>
      </c>
      <c r="E70" s="23">
        <v>100</v>
      </c>
      <c r="G70" s="37" t="s">
        <v>2</v>
      </c>
      <c r="H70" s="37"/>
      <c r="I70" s="37"/>
      <c r="J70" s="44">
        <v>115</v>
      </c>
      <c r="K70" s="23">
        <v>100</v>
      </c>
      <c r="L70"/>
      <c r="V70" s="4"/>
      <c r="W70" s="4"/>
      <c r="Y70" s="47"/>
      <c r="Z70" s="3"/>
    </row>
    <row r="71" spans="1:26" ht="18" customHeight="1">
      <c r="L71"/>
      <c r="V71" s="4"/>
      <c r="W71" s="4"/>
      <c r="Y71" s="47"/>
      <c r="Z71" s="3"/>
    </row>
    <row r="72" spans="1:26" ht="18" customHeight="1">
      <c r="A72" s="37"/>
      <c r="B72" s="37"/>
      <c r="C72" s="37"/>
      <c r="D72" s="39" t="s">
        <v>63</v>
      </c>
      <c r="G72" s="37"/>
      <c r="H72" s="37"/>
      <c r="I72" s="37"/>
      <c r="J72" s="39" t="s">
        <v>63</v>
      </c>
      <c r="L72"/>
      <c r="V72" s="4"/>
      <c r="W72" s="4"/>
      <c r="Y72" s="47"/>
      <c r="Z72" s="3"/>
    </row>
    <row r="73" spans="1:26" ht="18" customHeight="1">
      <c r="A73" s="35" t="s">
        <v>59</v>
      </c>
      <c r="D73" s="75">
        <v>24.3</v>
      </c>
      <c r="G73" s="35" t="s">
        <v>59</v>
      </c>
      <c r="J73" s="75">
        <v>39.299999999999997</v>
      </c>
      <c r="L73"/>
      <c r="V73" s="4"/>
      <c r="W73" s="4"/>
      <c r="Y73" s="47"/>
      <c r="Z73" s="3"/>
    </row>
    <row r="74" spans="1:26" ht="18" customHeight="1">
      <c r="A74" s="35" t="s">
        <v>60</v>
      </c>
      <c r="D74" s="75">
        <v>100.1</v>
      </c>
      <c r="G74" s="35" t="s">
        <v>60</v>
      </c>
      <c r="J74" s="75">
        <v>121.4</v>
      </c>
      <c r="L74"/>
      <c r="V74" s="4"/>
      <c r="W74" s="4"/>
      <c r="Y74" s="47"/>
      <c r="Z74" s="3"/>
    </row>
    <row r="75" spans="1:26" ht="18" customHeight="1">
      <c r="A75" s="35" t="s">
        <v>62</v>
      </c>
      <c r="D75" s="75">
        <v>291.3</v>
      </c>
      <c r="G75" s="35" t="s">
        <v>62</v>
      </c>
      <c r="J75" s="75">
        <v>318</v>
      </c>
      <c r="L75"/>
      <c r="V75" s="4"/>
      <c r="W75" s="4"/>
      <c r="Y75" s="47"/>
      <c r="Z75" s="3"/>
    </row>
    <row r="76" spans="1:26" ht="18" customHeight="1">
      <c r="A76" s="65" t="s">
        <v>61</v>
      </c>
      <c r="B76" s="65"/>
      <c r="C76" s="65"/>
      <c r="D76" s="76">
        <v>215.8</v>
      </c>
      <c r="G76" s="65" t="s">
        <v>61</v>
      </c>
      <c r="H76" s="65"/>
      <c r="I76" s="65"/>
      <c r="J76" s="76">
        <v>179.3</v>
      </c>
      <c r="L76"/>
      <c r="V76" s="4"/>
      <c r="W76" s="4"/>
      <c r="Y76" s="47"/>
      <c r="Z76" s="3"/>
    </row>
    <row r="77" spans="1:26" ht="18" customHeight="1">
      <c r="L77"/>
      <c r="V77" s="4"/>
      <c r="W77" s="4"/>
      <c r="Y77" s="47"/>
      <c r="Z77" s="3"/>
    </row>
    <row r="78" spans="1:26" ht="18" customHeight="1">
      <c r="A78" s="35" t="s">
        <v>52</v>
      </c>
    </row>
    <row r="79" spans="1:26" ht="18" customHeight="1"/>
    <row r="80" spans="1:26" ht="18" customHeight="1">
      <c r="A80" s="35" t="s">
        <v>47</v>
      </c>
      <c r="G80" s="35" t="s">
        <v>58</v>
      </c>
    </row>
    <row r="81" spans="1:12" s="46" customFormat="1" ht="18" customHeight="1">
      <c r="A81" s="36" t="s">
        <v>33</v>
      </c>
      <c r="B81" s="36"/>
      <c r="C81" s="36"/>
      <c r="D81" s="42" t="s">
        <v>23</v>
      </c>
      <c r="E81" s="74" t="s">
        <v>680</v>
      </c>
      <c r="F81" s="73"/>
      <c r="G81" s="36" t="s">
        <v>33</v>
      </c>
      <c r="H81" s="36"/>
      <c r="I81" s="36"/>
      <c r="J81" s="42" t="s">
        <v>23</v>
      </c>
      <c r="K81" s="74" t="s">
        <v>680</v>
      </c>
      <c r="L81" s="73"/>
    </row>
    <row r="82" spans="1:12" ht="18" customHeight="1">
      <c r="A82" s="35" t="s">
        <v>622</v>
      </c>
      <c r="D82" s="68">
        <v>75</v>
      </c>
      <c r="E82" s="14">
        <f>D82/115*100</f>
        <v>65.217391304347828</v>
      </c>
      <c r="G82" s="35" t="s">
        <v>622</v>
      </c>
      <c r="J82" s="68">
        <v>66</v>
      </c>
      <c r="K82" s="14">
        <f>J82/115*100</f>
        <v>57.391304347826086</v>
      </c>
    </row>
    <row r="83" spans="1:12" ht="18" customHeight="1">
      <c r="A83" s="35" t="s">
        <v>666</v>
      </c>
      <c r="D83" s="68">
        <v>11</v>
      </c>
      <c r="E83" s="14">
        <f t="shared" ref="E83:E86" si="8">D83/115*100</f>
        <v>9.5652173913043477</v>
      </c>
      <c r="G83" s="35" t="s">
        <v>666</v>
      </c>
      <c r="J83" s="68">
        <v>13</v>
      </c>
      <c r="K83" s="14">
        <f t="shared" ref="K83:K86" si="9">J83/115*100</f>
        <v>11.304347826086957</v>
      </c>
    </row>
    <row r="84" spans="1:12" ht="18" customHeight="1">
      <c r="A84" s="35" t="s">
        <v>692</v>
      </c>
      <c r="D84" s="68">
        <v>12</v>
      </c>
      <c r="E84" s="14">
        <f t="shared" si="8"/>
        <v>10.434782608695652</v>
      </c>
      <c r="G84" s="35" t="s">
        <v>692</v>
      </c>
      <c r="J84" s="68">
        <v>6</v>
      </c>
      <c r="K84" s="14">
        <f t="shared" si="9"/>
        <v>5.2173913043478262</v>
      </c>
    </row>
    <row r="85" spans="1:12" ht="18" customHeight="1">
      <c r="A85" s="35" t="s">
        <v>681</v>
      </c>
      <c r="D85" s="68">
        <v>10</v>
      </c>
      <c r="E85" s="14">
        <f t="shared" si="8"/>
        <v>8.695652173913043</v>
      </c>
      <c r="G85" s="35" t="s">
        <v>670</v>
      </c>
      <c r="J85" s="68">
        <v>4</v>
      </c>
      <c r="K85" s="14">
        <f t="shared" si="9"/>
        <v>3.4782608695652173</v>
      </c>
    </row>
    <row r="86" spans="1:12" ht="18" customHeight="1">
      <c r="A86" s="35" t="s">
        <v>22</v>
      </c>
      <c r="D86" s="68">
        <v>7</v>
      </c>
      <c r="E86" s="14">
        <f t="shared" si="8"/>
        <v>6.0869565217391308</v>
      </c>
      <c r="G86" s="35" t="s">
        <v>22</v>
      </c>
      <c r="J86" s="68">
        <v>26</v>
      </c>
      <c r="K86" s="14">
        <f t="shared" si="9"/>
        <v>22.608695652173914</v>
      </c>
    </row>
    <row r="87" spans="1:12" ht="18" customHeight="1">
      <c r="A87" s="37" t="s">
        <v>2</v>
      </c>
      <c r="B87" s="37"/>
      <c r="C87" s="37"/>
      <c r="D87" s="44">
        <v>115</v>
      </c>
      <c r="E87" s="23">
        <v>100</v>
      </c>
      <c r="G87" s="37" t="s">
        <v>2</v>
      </c>
      <c r="H87" s="37"/>
      <c r="I87" s="37"/>
      <c r="J87" s="44">
        <v>115</v>
      </c>
      <c r="K87" s="23">
        <v>100</v>
      </c>
    </row>
    <row r="88" spans="1:12" ht="18" customHeight="1"/>
    <row r="89" spans="1:12" ht="18" customHeight="1">
      <c r="A89" s="37"/>
      <c r="B89" s="37"/>
      <c r="C89" s="37"/>
      <c r="D89" s="39" t="s">
        <v>63</v>
      </c>
      <c r="G89" s="37"/>
      <c r="H89" s="37"/>
      <c r="I89" s="37"/>
      <c r="J89" s="39" t="s">
        <v>63</v>
      </c>
    </row>
    <row r="90" spans="1:12" ht="18" customHeight="1">
      <c r="A90" s="35" t="s">
        <v>59</v>
      </c>
      <c r="D90" s="75">
        <v>56.4</v>
      </c>
      <c r="G90" s="35" t="s">
        <v>59</v>
      </c>
      <c r="J90" s="75">
        <v>35.5</v>
      </c>
    </row>
    <row r="91" spans="1:12" ht="18" customHeight="1">
      <c r="A91" s="35" t="s">
        <v>60</v>
      </c>
      <c r="D91" s="75">
        <v>114.3</v>
      </c>
      <c r="G91" s="35" t="s">
        <v>60</v>
      </c>
      <c r="J91" s="75">
        <v>83.5</v>
      </c>
    </row>
    <row r="92" spans="1:12" ht="18" customHeight="1">
      <c r="A92" s="35" t="s">
        <v>62</v>
      </c>
      <c r="D92" s="75">
        <v>184.7</v>
      </c>
      <c r="G92" s="35" t="s">
        <v>62</v>
      </c>
      <c r="J92" s="75">
        <v>137.30000000000001</v>
      </c>
    </row>
    <row r="93" spans="1:12" ht="18" customHeight="1">
      <c r="A93" s="65" t="s">
        <v>61</v>
      </c>
      <c r="B93" s="65"/>
      <c r="C93" s="65"/>
      <c r="D93" s="76">
        <v>138.9</v>
      </c>
      <c r="G93" s="65" t="s">
        <v>61</v>
      </c>
      <c r="H93" s="65"/>
      <c r="I93" s="65"/>
      <c r="J93" s="76">
        <v>115.3</v>
      </c>
    </row>
    <row r="94" spans="1:12" ht="18" customHeight="1">
      <c r="D94" s="4"/>
    </row>
    <row r="95" spans="1:12" ht="18" customHeight="1">
      <c r="A95" s="35" t="s">
        <v>53</v>
      </c>
    </row>
    <row r="96" spans="1:12" ht="18" customHeight="1"/>
    <row r="97" spans="1:12" ht="18" customHeight="1">
      <c r="A97" s="35" t="s">
        <v>47</v>
      </c>
      <c r="G97" s="35" t="s">
        <v>58</v>
      </c>
    </row>
    <row r="98" spans="1:12" ht="18" customHeight="1">
      <c r="A98" s="36" t="s">
        <v>33</v>
      </c>
      <c r="B98" s="36"/>
      <c r="C98" s="36"/>
      <c r="D98" s="42" t="s">
        <v>23</v>
      </c>
      <c r="E98" s="74" t="s">
        <v>680</v>
      </c>
      <c r="F98" s="73"/>
      <c r="G98" s="36" t="s">
        <v>33</v>
      </c>
      <c r="H98" s="36"/>
      <c r="I98" s="36"/>
      <c r="J98" s="42" t="s">
        <v>23</v>
      </c>
      <c r="K98" s="74" t="s">
        <v>680</v>
      </c>
      <c r="L98" s="73"/>
    </row>
    <row r="99" spans="1:12" ht="18" customHeight="1">
      <c r="A99" s="35" t="s">
        <v>622</v>
      </c>
      <c r="D99" s="68">
        <v>10</v>
      </c>
      <c r="E99" s="14">
        <f>D99/115*100</f>
        <v>8.695652173913043</v>
      </c>
      <c r="G99" s="35" t="s">
        <v>622</v>
      </c>
      <c r="J99" s="68">
        <v>14</v>
      </c>
      <c r="K99" s="14">
        <f>J99/115*100</f>
        <v>12.173913043478262</v>
      </c>
    </row>
    <row r="100" spans="1:12" ht="18" customHeight="1">
      <c r="A100" s="35" t="s">
        <v>666</v>
      </c>
      <c r="D100" s="68">
        <v>2</v>
      </c>
      <c r="E100" s="14">
        <f t="shared" ref="E100:E107" si="10">D100/115*100</f>
        <v>1.7391304347826086</v>
      </c>
      <c r="G100" s="35" t="s">
        <v>666</v>
      </c>
      <c r="J100" s="68">
        <v>15</v>
      </c>
      <c r="K100" s="14">
        <f t="shared" ref="K100:K106" si="11">J100/115*100</f>
        <v>13.043478260869565</v>
      </c>
    </row>
    <row r="101" spans="1:12" ht="18" customHeight="1">
      <c r="A101" s="35" t="s">
        <v>692</v>
      </c>
      <c r="D101" s="68">
        <v>6</v>
      </c>
      <c r="E101" s="14">
        <f t="shared" si="10"/>
        <v>5.2173913043478262</v>
      </c>
      <c r="G101" s="35" t="s">
        <v>686</v>
      </c>
      <c r="J101" s="68">
        <v>18</v>
      </c>
      <c r="K101" s="14">
        <f t="shared" si="11"/>
        <v>15.65217391304348</v>
      </c>
    </row>
    <row r="102" spans="1:12" ht="18" customHeight="1">
      <c r="A102" s="35" t="s">
        <v>687</v>
      </c>
      <c r="D102" s="68">
        <v>9</v>
      </c>
      <c r="E102" s="14">
        <f t="shared" si="10"/>
        <v>7.8260869565217401</v>
      </c>
      <c r="G102" s="35" t="s">
        <v>693</v>
      </c>
      <c r="J102" s="68">
        <v>21</v>
      </c>
      <c r="K102" s="14">
        <f t="shared" si="11"/>
        <v>18.260869565217391</v>
      </c>
    </row>
    <row r="103" spans="1:12" ht="18" customHeight="1">
      <c r="A103" s="35" t="s">
        <v>696</v>
      </c>
      <c r="D103" s="68">
        <v>17</v>
      </c>
      <c r="E103" s="14">
        <f t="shared" si="10"/>
        <v>14.782608695652174</v>
      </c>
      <c r="G103" s="35" t="s">
        <v>694</v>
      </c>
      <c r="J103" s="68">
        <v>7</v>
      </c>
      <c r="K103" s="14">
        <f t="shared" si="11"/>
        <v>6.0869565217391308</v>
      </c>
    </row>
    <row r="104" spans="1:12" ht="18" customHeight="1">
      <c r="A104" s="35" t="s">
        <v>697</v>
      </c>
      <c r="D104" s="68">
        <v>27</v>
      </c>
      <c r="E104" s="14">
        <f t="shared" si="10"/>
        <v>23.478260869565219</v>
      </c>
      <c r="G104" s="35" t="s">
        <v>695</v>
      </c>
      <c r="J104" s="68">
        <v>8</v>
      </c>
      <c r="K104" s="14">
        <f t="shared" si="11"/>
        <v>6.9565217391304346</v>
      </c>
    </row>
    <row r="105" spans="1:12" ht="18" customHeight="1">
      <c r="A105" s="35" t="s">
        <v>698</v>
      </c>
      <c r="D105" s="68">
        <v>20</v>
      </c>
      <c r="E105" s="14">
        <f t="shared" si="10"/>
        <v>17.391304347826086</v>
      </c>
      <c r="G105" s="35" t="s">
        <v>684</v>
      </c>
      <c r="J105" s="68">
        <v>6</v>
      </c>
      <c r="K105" s="14">
        <f t="shared" si="11"/>
        <v>5.2173913043478262</v>
      </c>
    </row>
    <row r="106" spans="1:12" ht="18" customHeight="1">
      <c r="A106" s="35" t="s">
        <v>677</v>
      </c>
      <c r="D106" s="68">
        <v>17</v>
      </c>
      <c r="E106" s="14">
        <f t="shared" si="10"/>
        <v>14.782608695652174</v>
      </c>
      <c r="G106" s="35" t="s">
        <v>22</v>
      </c>
      <c r="J106" s="68">
        <v>26</v>
      </c>
      <c r="K106" s="14">
        <f t="shared" si="11"/>
        <v>22.608695652173914</v>
      </c>
    </row>
    <row r="107" spans="1:12" ht="18" customHeight="1">
      <c r="A107" s="35" t="s">
        <v>22</v>
      </c>
      <c r="D107" s="68">
        <v>7</v>
      </c>
      <c r="E107" s="14">
        <f t="shared" si="10"/>
        <v>6.0869565217391308</v>
      </c>
      <c r="G107" s="37" t="s">
        <v>2</v>
      </c>
      <c r="H107" s="37"/>
      <c r="I107" s="37"/>
      <c r="J107" s="44">
        <v>115</v>
      </c>
      <c r="K107" s="23">
        <v>100</v>
      </c>
    </row>
    <row r="108" spans="1:12" ht="18" customHeight="1">
      <c r="A108" s="37" t="s">
        <v>2</v>
      </c>
      <c r="B108" s="37"/>
      <c r="C108" s="37"/>
      <c r="D108" s="44">
        <f>SUM(D99:D107)</f>
        <v>115</v>
      </c>
      <c r="E108" s="23">
        <v>100</v>
      </c>
    </row>
    <row r="109" spans="1:12" ht="18" customHeight="1">
      <c r="G109" s="37"/>
      <c r="H109" s="37"/>
      <c r="I109" s="37"/>
      <c r="J109" s="39" t="s">
        <v>63</v>
      </c>
    </row>
    <row r="110" spans="1:12" ht="18" customHeight="1">
      <c r="A110" s="37"/>
      <c r="B110" s="37"/>
      <c r="C110" s="37"/>
      <c r="D110" s="39" t="s">
        <v>63</v>
      </c>
      <c r="G110" s="35" t="s">
        <v>59</v>
      </c>
      <c r="J110" s="75">
        <v>159.4</v>
      </c>
    </row>
    <row r="111" spans="1:12" ht="18" customHeight="1">
      <c r="A111" s="35" t="s">
        <v>59</v>
      </c>
      <c r="D111" s="75">
        <v>471.3</v>
      </c>
      <c r="G111" s="35" t="s">
        <v>60</v>
      </c>
      <c r="J111" s="75">
        <v>115.8</v>
      </c>
    </row>
    <row r="112" spans="1:12" ht="18" customHeight="1">
      <c r="A112" s="35" t="s">
        <v>60</v>
      </c>
      <c r="D112" s="75">
        <v>245.6</v>
      </c>
      <c r="G112" s="35" t="s">
        <v>62</v>
      </c>
      <c r="J112" s="75">
        <v>189.1</v>
      </c>
    </row>
    <row r="113" spans="1:26" ht="18" customHeight="1">
      <c r="A113" s="35" t="s">
        <v>62</v>
      </c>
      <c r="D113" s="75">
        <v>519.4</v>
      </c>
      <c r="G113" s="65" t="s">
        <v>61</v>
      </c>
      <c r="H113" s="65"/>
      <c r="I113" s="65"/>
      <c r="J113" s="76">
        <v>101.2</v>
      </c>
    </row>
    <row r="114" spans="1:26" ht="18" customHeight="1">
      <c r="A114" s="65" t="s">
        <v>61</v>
      </c>
      <c r="B114" s="65"/>
      <c r="C114" s="65"/>
      <c r="D114" s="76">
        <v>203.2</v>
      </c>
      <c r="J114" s="4"/>
    </row>
    <row r="115" spans="1:26" ht="18" customHeight="1">
      <c r="D115" s="4"/>
    </row>
    <row r="116" spans="1:26" ht="18" customHeight="1">
      <c r="A116" s="35" t="s">
        <v>54</v>
      </c>
      <c r="Z116" s="4"/>
    </row>
    <row r="117" spans="1:26" ht="18" customHeight="1">
      <c r="Z117" s="4"/>
    </row>
    <row r="118" spans="1:26" ht="18" customHeight="1">
      <c r="A118" s="35" t="s">
        <v>47</v>
      </c>
      <c r="G118" s="35" t="s">
        <v>58</v>
      </c>
      <c r="Z118" s="4"/>
    </row>
    <row r="119" spans="1:26" ht="18" customHeight="1">
      <c r="A119" s="36" t="s">
        <v>33</v>
      </c>
      <c r="B119" s="36"/>
      <c r="C119" s="36"/>
      <c r="D119" s="42" t="s">
        <v>23</v>
      </c>
      <c r="E119" s="74" t="s">
        <v>24</v>
      </c>
      <c r="F119" s="73"/>
      <c r="G119" s="36" t="s">
        <v>33</v>
      </c>
      <c r="H119" s="36"/>
      <c r="I119" s="36"/>
      <c r="J119" s="42" t="s">
        <v>23</v>
      </c>
      <c r="K119" s="74" t="s">
        <v>680</v>
      </c>
      <c r="L119" s="73"/>
      <c r="Z119" s="4"/>
    </row>
    <row r="120" spans="1:26" ht="18" customHeight="1">
      <c r="A120" s="35" t="s">
        <v>622</v>
      </c>
      <c r="D120" s="68">
        <v>96</v>
      </c>
      <c r="E120" s="14">
        <f>D120/115*100</f>
        <v>83.478260869565219</v>
      </c>
      <c r="G120" s="35" t="s">
        <v>622</v>
      </c>
      <c r="J120" s="68">
        <v>84</v>
      </c>
      <c r="K120" s="14">
        <f>J120/115*100</f>
        <v>73.043478260869563</v>
      </c>
      <c r="Z120" s="4"/>
    </row>
    <row r="121" spans="1:26" ht="18" customHeight="1">
      <c r="A121" s="35" t="s">
        <v>667</v>
      </c>
      <c r="D121" s="68">
        <v>7</v>
      </c>
      <c r="E121" s="14">
        <f t="shared" ref="E121:E123" si="12">D121/115*100</f>
        <v>6.0869565217391308</v>
      </c>
      <c r="G121" s="35" t="s">
        <v>682</v>
      </c>
      <c r="J121" s="68">
        <v>5</v>
      </c>
      <c r="K121" s="14">
        <f t="shared" ref="K121:K122" si="13">J121/115*100</f>
        <v>4.3478260869565215</v>
      </c>
      <c r="Z121" s="4"/>
    </row>
    <row r="122" spans="1:26" ht="18" customHeight="1">
      <c r="A122" s="35" t="s">
        <v>670</v>
      </c>
      <c r="D122" s="68">
        <v>5</v>
      </c>
      <c r="E122" s="14">
        <f t="shared" si="12"/>
        <v>4.3478260869565215</v>
      </c>
      <c r="G122" s="35" t="s">
        <v>22</v>
      </c>
      <c r="J122" s="68">
        <v>26</v>
      </c>
      <c r="K122" s="14">
        <f t="shared" si="13"/>
        <v>22.608695652173914</v>
      </c>
      <c r="Z122" s="4"/>
    </row>
    <row r="123" spans="1:26" ht="18" customHeight="1">
      <c r="A123" s="35" t="s">
        <v>22</v>
      </c>
      <c r="D123" s="68">
        <v>7</v>
      </c>
      <c r="E123" s="14">
        <f t="shared" si="12"/>
        <v>6.0869565217391308</v>
      </c>
      <c r="G123" s="37" t="s">
        <v>2</v>
      </c>
      <c r="H123" s="37"/>
      <c r="I123" s="37"/>
      <c r="J123" s="44">
        <v>115</v>
      </c>
      <c r="K123" s="23">
        <v>100</v>
      </c>
      <c r="Z123" s="4"/>
    </row>
    <row r="124" spans="1:26" ht="18" customHeight="1">
      <c r="A124" s="37" t="s">
        <v>2</v>
      </c>
      <c r="B124" s="37"/>
      <c r="C124" s="37"/>
      <c r="D124" s="44">
        <v>115</v>
      </c>
      <c r="E124" s="23">
        <v>100</v>
      </c>
      <c r="Z124" s="4"/>
    </row>
    <row r="125" spans="1:26" ht="18" customHeight="1">
      <c r="G125" s="37"/>
      <c r="H125" s="37"/>
      <c r="I125" s="37"/>
      <c r="J125" s="39" t="s">
        <v>63</v>
      </c>
      <c r="Z125" s="4"/>
    </row>
    <row r="126" spans="1:26" ht="18" customHeight="1">
      <c r="A126" s="37"/>
      <c r="B126" s="37"/>
      <c r="C126" s="37"/>
      <c r="D126" s="39" t="s">
        <v>63</v>
      </c>
      <c r="G126" s="35" t="s">
        <v>59</v>
      </c>
      <c r="J126" s="75">
        <v>13.1</v>
      </c>
      <c r="Z126" s="4"/>
    </row>
    <row r="127" spans="1:26" ht="18" customHeight="1">
      <c r="A127" s="35" t="s">
        <v>59</v>
      </c>
      <c r="D127" s="75">
        <v>24.31</v>
      </c>
      <c r="G127" s="35" t="s">
        <v>60</v>
      </c>
      <c r="J127" s="75">
        <v>60.5</v>
      </c>
      <c r="Z127" s="4"/>
    </row>
    <row r="128" spans="1:26" ht="18" customHeight="1">
      <c r="A128" s="35" t="s">
        <v>60</v>
      </c>
      <c r="D128" s="75">
        <v>76.42</v>
      </c>
      <c r="G128" s="35" t="s">
        <v>62</v>
      </c>
      <c r="J128" s="75">
        <v>234</v>
      </c>
      <c r="Z128" s="4"/>
    </row>
    <row r="129" spans="1:26" ht="18" customHeight="1">
      <c r="A129" s="35" t="s">
        <v>62</v>
      </c>
      <c r="D129" s="75">
        <v>218.8</v>
      </c>
      <c r="G129" s="65" t="s">
        <v>61</v>
      </c>
      <c r="H129" s="65"/>
      <c r="I129" s="65"/>
      <c r="J129" s="76">
        <v>126.2</v>
      </c>
      <c r="Z129" s="4"/>
    </row>
    <row r="130" spans="1:26" ht="18" customHeight="1">
      <c r="A130" s="65" t="s">
        <v>61</v>
      </c>
      <c r="B130" s="65"/>
      <c r="C130" s="65"/>
      <c r="D130" s="76">
        <v>102.02</v>
      </c>
      <c r="J130" s="4"/>
      <c r="Z130" s="4"/>
    </row>
    <row r="131" spans="1:26" ht="18" customHeight="1">
      <c r="D131" s="4"/>
      <c r="J131" s="4"/>
      <c r="Z131" s="4"/>
    </row>
    <row r="132" spans="1:26" ht="18" customHeight="1">
      <c r="A132" s="35" t="s">
        <v>55</v>
      </c>
      <c r="Z132" s="4"/>
    </row>
    <row r="133" spans="1:26" ht="18" customHeight="1">
      <c r="Z133" s="4"/>
    </row>
    <row r="134" spans="1:26" ht="18" customHeight="1">
      <c r="A134" s="35" t="s">
        <v>47</v>
      </c>
      <c r="G134" s="35" t="s">
        <v>58</v>
      </c>
      <c r="Z134" s="4"/>
    </row>
    <row r="135" spans="1:26" ht="18" customHeight="1">
      <c r="A135" s="36" t="s">
        <v>33</v>
      </c>
      <c r="B135" s="36"/>
      <c r="C135" s="36"/>
      <c r="D135" s="42" t="s">
        <v>23</v>
      </c>
      <c r="E135" s="74" t="s">
        <v>24</v>
      </c>
      <c r="F135" s="73"/>
      <c r="G135" s="36" t="s">
        <v>33</v>
      </c>
      <c r="H135" s="36"/>
      <c r="I135" s="36"/>
      <c r="J135" s="42" t="s">
        <v>23</v>
      </c>
      <c r="K135" s="74" t="s">
        <v>680</v>
      </c>
      <c r="Z135" s="4"/>
    </row>
    <row r="136" spans="1:26" ht="18" customHeight="1">
      <c r="A136" s="35" t="s">
        <v>666</v>
      </c>
      <c r="D136" s="68">
        <v>8</v>
      </c>
      <c r="E136" s="14">
        <f>D136/115*100</f>
        <v>6.9565217391304346</v>
      </c>
      <c r="G136" s="35" t="s">
        <v>666</v>
      </c>
      <c r="J136" s="68">
        <v>8</v>
      </c>
      <c r="K136" s="14">
        <f>J136/115*100</f>
        <v>6.9565217391304346</v>
      </c>
      <c r="R136" s="4"/>
      <c r="Z136" s="4"/>
    </row>
    <row r="137" spans="1:26" ht="18" customHeight="1">
      <c r="A137" s="35" t="s">
        <v>686</v>
      </c>
      <c r="D137" s="68">
        <v>25</v>
      </c>
      <c r="E137" s="14">
        <f t="shared" ref="E137:E142" si="14">D137/115*100</f>
        <v>21.739130434782609</v>
      </c>
      <c r="G137" s="35" t="s">
        <v>686</v>
      </c>
      <c r="J137" s="68">
        <v>27</v>
      </c>
      <c r="K137" s="14">
        <f t="shared" ref="K137:K143" si="15">J137/115*100</f>
        <v>23.478260869565219</v>
      </c>
      <c r="R137" s="4"/>
      <c r="Z137" s="4"/>
    </row>
    <row r="138" spans="1:26" ht="18" customHeight="1">
      <c r="A138" s="35" t="s">
        <v>693</v>
      </c>
      <c r="D138" s="68">
        <v>33</v>
      </c>
      <c r="E138" s="14">
        <f t="shared" si="14"/>
        <v>28.695652173913043</v>
      </c>
      <c r="G138" s="35" t="s">
        <v>693</v>
      </c>
      <c r="J138" s="68">
        <v>24</v>
      </c>
      <c r="K138" s="14">
        <f t="shared" si="15"/>
        <v>20.869565217391305</v>
      </c>
      <c r="R138" s="4"/>
      <c r="Z138" s="4"/>
    </row>
    <row r="139" spans="1:26" ht="18" customHeight="1">
      <c r="A139" s="35" t="s">
        <v>694</v>
      </c>
      <c r="D139" s="68">
        <v>19</v>
      </c>
      <c r="E139" s="14">
        <f t="shared" si="14"/>
        <v>16.521739130434781</v>
      </c>
      <c r="G139" s="35" t="s">
        <v>694</v>
      </c>
      <c r="J139" s="68">
        <v>13</v>
      </c>
      <c r="K139" s="14">
        <f t="shared" si="15"/>
        <v>11.304347826086957</v>
      </c>
      <c r="R139" s="4"/>
      <c r="Z139" s="4"/>
    </row>
    <row r="140" spans="1:26" ht="18" customHeight="1">
      <c r="A140" s="35" t="s">
        <v>695</v>
      </c>
      <c r="D140" s="68">
        <v>10</v>
      </c>
      <c r="E140" s="14">
        <f t="shared" si="14"/>
        <v>8.695652173913043</v>
      </c>
      <c r="G140" s="35" t="s">
        <v>695</v>
      </c>
      <c r="J140" s="68">
        <v>9</v>
      </c>
      <c r="K140" s="14">
        <f t="shared" si="15"/>
        <v>7.8260869565217401</v>
      </c>
      <c r="R140" s="4"/>
      <c r="Z140" s="4"/>
    </row>
    <row r="141" spans="1:26" ht="18" customHeight="1">
      <c r="A141" s="35" t="s">
        <v>684</v>
      </c>
      <c r="D141" s="68">
        <v>13</v>
      </c>
      <c r="E141" s="14">
        <f t="shared" si="14"/>
        <v>11.304347826086957</v>
      </c>
      <c r="G141" s="35" t="s">
        <v>684</v>
      </c>
      <c r="J141" s="68">
        <v>5</v>
      </c>
      <c r="K141" s="14">
        <f t="shared" si="15"/>
        <v>4.3478260869565215</v>
      </c>
      <c r="R141" s="4"/>
      <c r="Z141" s="4"/>
    </row>
    <row r="142" spans="1:26" ht="18" customHeight="1">
      <c r="A142" s="35" t="s">
        <v>22</v>
      </c>
      <c r="D142" s="68">
        <v>7</v>
      </c>
      <c r="E142" s="14">
        <f t="shared" si="14"/>
        <v>6.0869565217391308</v>
      </c>
      <c r="G142" s="35" t="s">
        <v>22</v>
      </c>
      <c r="J142" s="68">
        <v>26</v>
      </c>
      <c r="K142" s="14">
        <f t="shared" si="15"/>
        <v>22.608695652173914</v>
      </c>
      <c r="R142" s="4"/>
      <c r="Z142" s="4"/>
    </row>
    <row r="143" spans="1:26" ht="18" customHeight="1">
      <c r="A143" s="37" t="s">
        <v>2</v>
      </c>
      <c r="B143" s="37"/>
      <c r="C143" s="37"/>
      <c r="D143" s="44">
        <v>115</v>
      </c>
      <c r="E143" s="23">
        <v>100</v>
      </c>
      <c r="G143" s="35" t="s">
        <v>244</v>
      </c>
      <c r="J143" s="71">
        <v>3</v>
      </c>
      <c r="K143" s="14">
        <f t="shared" si="15"/>
        <v>2.6086956521739131</v>
      </c>
      <c r="R143" s="4"/>
      <c r="Z143" s="4"/>
    </row>
    <row r="144" spans="1:26" ht="18" customHeight="1">
      <c r="G144" s="37" t="s">
        <v>2</v>
      </c>
      <c r="H144" s="37"/>
      <c r="I144" s="37"/>
      <c r="J144" s="44">
        <f>SUM(J136:J143)</f>
        <v>115</v>
      </c>
      <c r="K144" s="23">
        <v>100</v>
      </c>
      <c r="R144" s="4"/>
      <c r="Z144" s="4"/>
    </row>
    <row r="145" spans="1:32" ht="18" customHeight="1">
      <c r="A145" s="37"/>
      <c r="B145" s="37"/>
      <c r="C145" s="37"/>
      <c r="D145" s="39" t="s">
        <v>63</v>
      </c>
      <c r="R145" s="4"/>
      <c r="Z145" s="4"/>
    </row>
    <row r="146" spans="1:32" ht="18" customHeight="1">
      <c r="A146" s="35" t="s">
        <v>59</v>
      </c>
      <c r="D146" s="75">
        <v>220</v>
      </c>
      <c r="G146" s="37"/>
      <c r="H146" s="37"/>
      <c r="I146" s="37"/>
      <c r="J146" s="39" t="s">
        <v>63</v>
      </c>
      <c r="R146" s="4"/>
      <c r="Z146" s="4"/>
    </row>
    <row r="147" spans="1:32" ht="18" customHeight="1">
      <c r="A147" s="35" t="s">
        <v>60</v>
      </c>
      <c r="D147" s="75">
        <v>103.4</v>
      </c>
      <c r="G147" s="35" t="s">
        <v>59</v>
      </c>
      <c r="J147" s="75">
        <v>195.1</v>
      </c>
      <c r="R147" s="4"/>
      <c r="Z147" s="4"/>
    </row>
    <row r="148" spans="1:32" ht="18" customHeight="1">
      <c r="A148" s="35" t="s">
        <v>62</v>
      </c>
      <c r="D148" s="75">
        <v>220</v>
      </c>
      <c r="G148" s="35" t="s">
        <v>60</v>
      </c>
      <c r="J148" s="75">
        <v>88.4</v>
      </c>
      <c r="R148" s="4"/>
      <c r="Z148" s="4"/>
    </row>
    <row r="149" spans="1:32" ht="18" customHeight="1">
      <c r="A149" s="65" t="s">
        <v>61</v>
      </c>
      <c r="B149" s="65"/>
      <c r="C149" s="65"/>
      <c r="D149" s="76">
        <v>103.4</v>
      </c>
      <c r="G149" s="35" t="s">
        <v>62</v>
      </c>
      <c r="J149" s="75">
        <v>201.9</v>
      </c>
      <c r="R149" s="4"/>
      <c r="Z149" s="4"/>
    </row>
    <row r="150" spans="1:32" ht="18" customHeight="1">
      <c r="G150" s="65" t="s">
        <v>61</v>
      </c>
      <c r="H150" s="65"/>
      <c r="I150" s="65"/>
      <c r="J150" s="76">
        <v>81.900000000000006</v>
      </c>
      <c r="R150" s="4"/>
      <c r="Z150" s="4"/>
    </row>
    <row r="151" spans="1:32" ht="18" customHeight="1">
      <c r="R151" s="4"/>
      <c r="Z151" s="4"/>
    </row>
    <row r="152" spans="1:32" ht="18" customHeight="1">
      <c r="A152" s="35" t="s">
        <v>56</v>
      </c>
    </row>
    <row r="153" spans="1:32" ht="18" customHeight="1"/>
    <row r="154" spans="1:32" ht="18" customHeight="1">
      <c r="A154" s="35" t="s">
        <v>47</v>
      </c>
      <c r="G154" s="35" t="s">
        <v>58</v>
      </c>
    </row>
    <row r="155" spans="1:32" s="46" customFormat="1" ht="18" customHeight="1">
      <c r="A155" s="36" t="s">
        <v>33</v>
      </c>
      <c r="B155" s="36"/>
      <c r="C155" s="36"/>
      <c r="D155" s="42" t="s">
        <v>23</v>
      </c>
      <c r="E155" s="74" t="s">
        <v>680</v>
      </c>
      <c r="F155" s="73"/>
      <c r="G155" s="36" t="s">
        <v>33</v>
      </c>
      <c r="H155" s="36"/>
      <c r="I155" s="36"/>
      <c r="J155" s="42" t="s">
        <v>23</v>
      </c>
      <c r="K155" s="74" t="s">
        <v>680</v>
      </c>
      <c r="L155" s="73"/>
      <c r="AB155" s="73"/>
      <c r="AF155" s="73"/>
    </row>
    <row r="156" spans="1:32" ht="18" customHeight="1">
      <c r="A156" s="35" t="s">
        <v>622</v>
      </c>
      <c r="D156" s="68">
        <v>102</v>
      </c>
      <c r="E156" s="14">
        <f>D156/115*100</f>
        <v>88.695652173913047</v>
      </c>
      <c r="G156" s="35" t="s">
        <v>622</v>
      </c>
      <c r="J156" s="68">
        <v>83</v>
      </c>
      <c r="K156" s="14">
        <f>J156/115*100</f>
        <v>72.173913043478265</v>
      </c>
    </row>
    <row r="157" spans="1:32" ht="18" customHeight="1">
      <c r="A157" s="35" t="s">
        <v>663</v>
      </c>
      <c r="D157" s="68">
        <v>6</v>
      </c>
      <c r="E157" s="14">
        <f t="shared" ref="E157:E158" si="16">D157/115*100</f>
        <v>5.2173913043478262</v>
      </c>
      <c r="G157" s="35" t="s">
        <v>682</v>
      </c>
      <c r="J157" s="68">
        <v>6</v>
      </c>
      <c r="K157" s="14">
        <f t="shared" ref="K157:K158" si="17">J157/115*100</f>
        <v>5.2173913043478262</v>
      </c>
    </row>
    <row r="158" spans="1:32" ht="18" customHeight="1">
      <c r="A158" s="35" t="s">
        <v>22</v>
      </c>
      <c r="D158" s="68">
        <v>7</v>
      </c>
      <c r="E158" s="14">
        <f t="shared" si="16"/>
        <v>6.0869565217391308</v>
      </c>
      <c r="G158" s="35" t="s">
        <v>22</v>
      </c>
      <c r="J158" s="68">
        <v>26</v>
      </c>
      <c r="K158" s="14">
        <f t="shared" si="17"/>
        <v>22.608695652173914</v>
      </c>
    </row>
    <row r="159" spans="1:32" ht="18" customHeight="1">
      <c r="A159" s="37" t="s">
        <v>2</v>
      </c>
      <c r="B159" s="37"/>
      <c r="C159" s="37"/>
      <c r="D159" s="44">
        <v>115</v>
      </c>
      <c r="E159" s="23">
        <v>100</v>
      </c>
      <c r="G159" s="37" t="s">
        <v>2</v>
      </c>
      <c r="H159" s="37"/>
      <c r="I159" s="37"/>
      <c r="J159" s="44">
        <v>115</v>
      </c>
      <c r="K159" s="23">
        <v>100</v>
      </c>
    </row>
    <row r="160" spans="1:32" ht="18" customHeight="1"/>
    <row r="161" spans="1:12" ht="18" customHeight="1">
      <c r="A161" s="37"/>
      <c r="B161" s="37"/>
      <c r="C161" s="37"/>
      <c r="D161" s="39" t="s">
        <v>63</v>
      </c>
      <c r="G161" s="37"/>
      <c r="H161" s="37"/>
      <c r="I161" s="37"/>
      <c r="J161" s="39" t="s">
        <v>63</v>
      </c>
    </row>
    <row r="162" spans="1:12" ht="18" customHeight="1">
      <c r="A162" s="35" t="s">
        <v>59</v>
      </c>
      <c r="D162" s="75">
        <v>7.2</v>
      </c>
      <c r="G162" s="35" t="s">
        <v>59</v>
      </c>
      <c r="J162" s="75">
        <v>14</v>
      </c>
    </row>
    <row r="163" spans="1:12" ht="18" customHeight="1">
      <c r="A163" s="35" t="s">
        <v>60</v>
      </c>
      <c r="D163" s="75">
        <v>41</v>
      </c>
      <c r="G163" s="35" t="s">
        <v>60</v>
      </c>
      <c r="J163" s="75">
        <v>69.8</v>
      </c>
    </row>
    <row r="164" spans="1:12" ht="18" customHeight="1">
      <c r="A164" s="35" t="s">
        <v>62</v>
      </c>
      <c r="D164" s="75">
        <v>130</v>
      </c>
      <c r="G164" s="35" t="s">
        <v>62</v>
      </c>
      <c r="J164" s="75">
        <v>207.5</v>
      </c>
    </row>
    <row r="165" spans="1:12" ht="18" customHeight="1">
      <c r="A165" s="65" t="s">
        <v>61</v>
      </c>
      <c r="B165" s="65"/>
      <c r="C165" s="65"/>
      <c r="D165" s="76">
        <v>129.6</v>
      </c>
      <c r="G165" s="65" t="s">
        <v>61</v>
      </c>
      <c r="H165" s="65"/>
      <c r="I165" s="65"/>
      <c r="J165" s="76">
        <v>94.1</v>
      </c>
    </row>
    <row r="166" spans="1:12" ht="18" customHeight="1"/>
    <row r="167" spans="1:12" ht="18" customHeight="1">
      <c r="A167" s="35" t="s">
        <v>57</v>
      </c>
      <c r="J167" s="4"/>
    </row>
    <row r="168" spans="1:12" ht="18" customHeight="1"/>
    <row r="169" spans="1:12" ht="18" customHeight="1">
      <c r="A169" s="35" t="s">
        <v>47</v>
      </c>
      <c r="G169" s="35" t="s">
        <v>58</v>
      </c>
    </row>
    <row r="170" spans="1:12" ht="18" customHeight="1">
      <c r="A170" s="36" t="s">
        <v>33</v>
      </c>
      <c r="B170" s="36"/>
      <c r="C170" s="36"/>
      <c r="D170" s="42" t="s">
        <v>23</v>
      </c>
      <c r="E170" s="74" t="s">
        <v>680</v>
      </c>
      <c r="F170" s="73"/>
      <c r="G170" s="36" t="s">
        <v>33</v>
      </c>
      <c r="H170" s="36"/>
      <c r="I170" s="36"/>
      <c r="J170" s="42" t="s">
        <v>23</v>
      </c>
      <c r="K170" s="74" t="s">
        <v>680</v>
      </c>
      <c r="L170" s="73"/>
    </row>
    <row r="171" spans="1:12" ht="18" customHeight="1">
      <c r="A171" s="35" t="s">
        <v>678</v>
      </c>
      <c r="D171" s="68">
        <v>0</v>
      </c>
      <c r="E171" s="14">
        <f>D171/115*100</f>
        <v>0</v>
      </c>
      <c r="G171" s="35" t="s">
        <v>678</v>
      </c>
      <c r="J171" s="68">
        <v>1</v>
      </c>
      <c r="K171" s="14">
        <f>J171/115*100</f>
        <v>0.86956521739130432</v>
      </c>
    </row>
    <row r="172" spans="1:12" ht="18" customHeight="1">
      <c r="A172" s="35" t="s">
        <v>695</v>
      </c>
      <c r="D172" s="68">
        <v>4</v>
      </c>
      <c r="E172" s="14">
        <f t="shared" ref="E172:E180" si="18">D172/115*100</f>
        <v>3.4782608695652173</v>
      </c>
      <c r="G172" s="35" t="s">
        <v>695</v>
      </c>
      <c r="J172" s="68">
        <v>6</v>
      </c>
      <c r="K172" s="14">
        <f t="shared" ref="K172:K179" si="19">J172/115*100</f>
        <v>5.2173913043478262</v>
      </c>
    </row>
    <row r="173" spans="1:12" ht="18" customHeight="1">
      <c r="A173" s="35" t="s">
        <v>688</v>
      </c>
      <c r="D173" s="68">
        <v>9</v>
      </c>
      <c r="E173" s="14">
        <f t="shared" si="18"/>
        <v>7.8260869565217401</v>
      </c>
      <c r="G173" s="35" t="s">
        <v>688</v>
      </c>
      <c r="J173" s="68">
        <v>18</v>
      </c>
      <c r="K173" s="14">
        <f t="shared" si="19"/>
        <v>15.65217391304348</v>
      </c>
    </row>
    <row r="174" spans="1:12" ht="18" customHeight="1">
      <c r="A174" s="35" t="s">
        <v>689</v>
      </c>
      <c r="D174" s="68">
        <v>13</v>
      </c>
      <c r="E174" s="14">
        <f t="shared" si="18"/>
        <v>11.304347826086957</v>
      </c>
      <c r="G174" s="35" t="s">
        <v>689</v>
      </c>
      <c r="J174" s="68">
        <v>21</v>
      </c>
      <c r="K174" s="14">
        <f t="shared" si="19"/>
        <v>18.260869565217391</v>
      </c>
    </row>
    <row r="175" spans="1:12" ht="18" customHeight="1">
      <c r="A175" s="35" t="s">
        <v>690</v>
      </c>
      <c r="D175" s="68">
        <v>26</v>
      </c>
      <c r="E175" s="14">
        <f t="shared" si="18"/>
        <v>22.608695652173914</v>
      </c>
      <c r="G175" s="35" t="s">
        <v>690</v>
      </c>
      <c r="J175" s="68">
        <v>19</v>
      </c>
      <c r="K175" s="14">
        <f t="shared" si="19"/>
        <v>16.521739130434781</v>
      </c>
    </row>
    <row r="176" spans="1:12" ht="18" customHeight="1">
      <c r="A176" s="35" t="s">
        <v>691</v>
      </c>
      <c r="D176" s="68">
        <v>23</v>
      </c>
      <c r="E176" s="14">
        <f t="shared" si="18"/>
        <v>20</v>
      </c>
      <c r="G176" s="35" t="s">
        <v>691</v>
      </c>
      <c r="J176" s="68">
        <v>16</v>
      </c>
      <c r="K176" s="14">
        <f t="shared" si="19"/>
        <v>13.913043478260869</v>
      </c>
    </row>
    <row r="177" spans="1:11" ht="18" customHeight="1">
      <c r="A177" s="35" t="s">
        <v>699</v>
      </c>
      <c r="D177" s="68">
        <v>17</v>
      </c>
      <c r="E177" s="14">
        <f t="shared" si="18"/>
        <v>14.782608695652174</v>
      </c>
      <c r="G177" s="35" t="s">
        <v>683</v>
      </c>
      <c r="J177" s="68">
        <v>7</v>
      </c>
      <c r="K177" s="14">
        <f t="shared" si="19"/>
        <v>6.0869565217391308</v>
      </c>
    </row>
    <row r="178" spans="1:11" ht="18" customHeight="1">
      <c r="A178" s="35" t="s">
        <v>679</v>
      </c>
      <c r="D178" s="68">
        <v>15</v>
      </c>
      <c r="E178" s="14">
        <f t="shared" si="18"/>
        <v>13.043478260869565</v>
      </c>
      <c r="G178" s="35" t="s">
        <v>22</v>
      </c>
      <c r="J178" s="68">
        <v>26</v>
      </c>
      <c r="K178" s="14">
        <f t="shared" si="19"/>
        <v>22.608695652173914</v>
      </c>
    </row>
    <row r="179" spans="1:11" ht="18" customHeight="1">
      <c r="A179" s="35" t="s">
        <v>22</v>
      </c>
      <c r="D179" s="68">
        <v>7</v>
      </c>
      <c r="E179" s="14">
        <f t="shared" si="18"/>
        <v>6.0869565217391308</v>
      </c>
      <c r="G179" s="35" t="s">
        <v>244</v>
      </c>
      <c r="J179" s="71">
        <v>1</v>
      </c>
      <c r="K179" s="14">
        <f t="shared" si="19"/>
        <v>0.86956521739130432</v>
      </c>
    </row>
    <row r="180" spans="1:11" ht="18" customHeight="1">
      <c r="A180" s="35" t="s">
        <v>244</v>
      </c>
      <c r="D180" s="71">
        <v>1</v>
      </c>
      <c r="E180" s="14">
        <f t="shared" si="18"/>
        <v>0.86956521739130432</v>
      </c>
      <c r="G180" s="37" t="s">
        <v>2</v>
      </c>
      <c r="H180" s="37"/>
      <c r="I180" s="37"/>
      <c r="J180" s="44">
        <v>115</v>
      </c>
      <c r="K180" s="23">
        <v>100</v>
      </c>
    </row>
    <row r="181" spans="1:11" ht="18" customHeight="1">
      <c r="A181" s="37" t="s">
        <v>2</v>
      </c>
      <c r="B181" s="37"/>
      <c r="C181" s="37"/>
      <c r="D181" s="44">
        <v>115</v>
      </c>
      <c r="E181" s="23">
        <v>100</v>
      </c>
    </row>
    <row r="182" spans="1:11" ht="18" customHeight="1">
      <c r="G182" s="37"/>
      <c r="H182" s="37"/>
      <c r="I182" s="37"/>
      <c r="J182" s="39" t="s">
        <v>63</v>
      </c>
    </row>
    <row r="183" spans="1:11" ht="18" customHeight="1">
      <c r="A183" s="37"/>
      <c r="B183" s="37"/>
      <c r="C183" s="37"/>
      <c r="D183" s="39" t="s">
        <v>63</v>
      </c>
      <c r="G183" s="35" t="s">
        <v>59</v>
      </c>
      <c r="J183" s="40">
        <v>454.6</v>
      </c>
    </row>
    <row r="184" spans="1:11" ht="18" customHeight="1">
      <c r="A184" s="35" t="s">
        <v>59</v>
      </c>
      <c r="D184" s="75">
        <v>521.5</v>
      </c>
      <c r="G184" s="35" t="s">
        <v>60</v>
      </c>
      <c r="J184" s="40">
        <v>103.9</v>
      </c>
    </row>
    <row r="185" spans="1:11" ht="18" customHeight="1">
      <c r="A185" s="35" t="s">
        <v>60</v>
      </c>
      <c r="D185" s="75">
        <v>114.9</v>
      </c>
      <c r="G185" s="35" t="s">
        <v>62</v>
      </c>
      <c r="J185" s="40">
        <v>459.7</v>
      </c>
    </row>
    <row r="186" spans="1:11" ht="18" customHeight="1">
      <c r="A186" s="35" t="s">
        <v>62</v>
      </c>
      <c r="D186" s="75">
        <v>526.4</v>
      </c>
      <c r="G186" s="65" t="s">
        <v>61</v>
      </c>
      <c r="H186" s="65"/>
      <c r="I186" s="65"/>
      <c r="J186" s="57">
        <v>92.2</v>
      </c>
    </row>
    <row r="187" spans="1:11" ht="18" customHeight="1">
      <c r="A187" s="65" t="s">
        <v>61</v>
      </c>
      <c r="B187" s="65"/>
      <c r="C187" s="65"/>
      <c r="D187" s="76">
        <v>103.6</v>
      </c>
    </row>
    <row r="188" spans="1:11" ht="18" customHeight="1"/>
    <row r="189" spans="1:11" ht="18" customHeight="1">
      <c r="A189" s="35" t="s">
        <v>17</v>
      </c>
    </row>
    <row r="190" spans="1:11" ht="18" customHeight="1"/>
    <row r="191" spans="1:11" ht="18" customHeight="1">
      <c r="A191" s="35" t="s">
        <v>47</v>
      </c>
      <c r="G191" s="35" t="s">
        <v>58</v>
      </c>
    </row>
    <row r="192" spans="1:11" ht="18" customHeight="1">
      <c r="A192" s="36" t="s">
        <v>33</v>
      </c>
      <c r="B192" s="36"/>
      <c r="C192" s="36"/>
      <c r="D192" s="42" t="s">
        <v>23</v>
      </c>
      <c r="E192" s="74" t="s">
        <v>680</v>
      </c>
      <c r="F192" s="73"/>
      <c r="G192" s="36" t="s">
        <v>33</v>
      </c>
      <c r="H192" s="36"/>
      <c r="I192" s="36"/>
      <c r="J192" s="42" t="s">
        <v>23</v>
      </c>
      <c r="K192" s="74" t="s">
        <v>680</v>
      </c>
    </row>
    <row r="193" spans="1:11" ht="18" customHeight="1">
      <c r="A193" s="35" t="s">
        <v>622</v>
      </c>
      <c r="D193" s="68">
        <v>65</v>
      </c>
      <c r="E193" s="14">
        <f>D193/115*100</f>
        <v>56.521739130434781</v>
      </c>
      <c r="G193" s="35" t="s">
        <v>622</v>
      </c>
      <c r="J193" s="68">
        <v>61</v>
      </c>
      <c r="K193" s="14">
        <f>J193/115*100</f>
        <v>53.04347826086957</v>
      </c>
    </row>
    <row r="194" spans="1:11" ht="18" customHeight="1">
      <c r="A194" s="35" t="s">
        <v>666</v>
      </c>
      <c r="D194" s="68">
        <v>19</v>
      </c>
      <c r="E194" s="14">
        <f t="shared" ref="E194:E198" si="20">D194/115*100</f>
        <v>16.521739130434781</v>
      </c>
      <c r="G194" s="35" t="s">
        <v>666</v>
      </c>
      <c r="J194" s="68">
        <v>16</v>
      </c>
      <c r="K194" s="14">
        <f t="shared" ref="K194:K197" si="21">J194/115*100</f>
        <v>13.913043478260869</v>
      </c>
    </row>
    <row r="195" spans="1:11" ht="18" customHeight="1">
      <c r="A195" s="35" t="s">
        <v>692</v>
      </c>
      <c r="D195" s="68">
        <v>10</v>
      </c>
      <c r="E195" s="14">
        <f t="shared" si="20"/>
        <v>8.695652173913043</v>
      </c>
      <c r="G195" s="35" t="s">
        <v>692</v>
      </c>
      <c r="J195" s="68">
        <v>9</v>
      </c>
      <c r="K195" s="14">
        <f t="shared" si="21"/>
        <v>7.8260869565217401</v>
      </c>
    </row>
    <row r="196" spans="1:11" ht="18" customHeight="1">
      <c r="A196" s="35" t="s">
        <v>687</v>
      </c>
      <c r="D196" s="68">
        <v>7</v>
      </c>
      <c r="E196" s="14">
        <f t="shared" si="20"/>
        <v>6.0869565217391308</v>
      </c>
      <c r="G196" s="35" t="s">
        <v>681</v>
      </c>
      <c r="J196" s="68">
        <v>3</v>
      </c>
      <c r="K196" s="14">
        <f t="shared" si="21"/>
        <v>2.6086956521739131</v>
      </c>
    </row>
    <row r="197" spans="1:11" ht="18" customHeight="1">
      <c r="A197" s="35" t="s">
        <v>676</v>
      </c>
      <c r="D197" s="68">
        <v>7</v>
      </c>
      <c r="E197" s="14">
        <f t="shared" si="20"/>
        <v>6.0869565217391308</v>
      </c>
      <c r="G197" s="35" t="s">
        <v>22</v>
      </c>
      <c r="J197" s="68">
        <v>26</v>
      </c>
      <c r="K197" s="14">
        <f t="shared" si="21"/>
        <v>22.608695652173914</v>
      </c>
    </row>
    <row r="198" spans="1:11" ht="18" customHeight="1">
      <c r="A198" s="35" t="s">
        <v>22</v>
      </c>
      <c r="D198" s="72">
        <v>7</v>
      </c>
      <c r="E198" s="14">
        <f t="shared" si="20"/>
        <v>6.0869565217391308</v>
      </c>
      <c r="G198" s="37" t="s">
        <v>2</v>
      </c>
      <c r="H198" s="37"/>
      <c r="I198" s="37"/>
      <c r="J198" s="44">
        <v>115</v>
      </c>
      <c r="K198" s="23">
        <v>16.806722689075599</v>
      </c>
    </row>
    <row r="199" spans="1:11" ht="18" customHeight="1">
      <c r="A199" s="37" t="s">
        <v>2</v>
      </c>
      <c r="B199" s="37"/>
      <c r="C199" s="37"/>
      <c r="D199" s="44">
        <v>115</v>
      </c>
      <c r="E199" s="23">
        <v>100</v>
      </c>
    </row>
    <row r="200" spans="1:11" ht="18" customHeight="1">
      <c r="G200" s="37"/>
      <c r="H200" s="37"/>
      <c r="I200" s="37"/>
      <c r="J200" s="39" t="s">
        <v>63</v>
      </c>
    </row>
    <row r="201" spans="1:11" ht="18" customHeight="1">
      <c r="A201" s="37"/>
      <c r="B201" s="37"/>
      <c r="C201" s="37"/>
      <c r="D201" s="39" t="s">
        <v>63</v>
      </c>
      <c r="G201" s="35" t="s">
        <v>59</v>
      </c>
      <c r="J201" s="75">
        <v>40.700000000000003</v>
      </c>
    </row>
    <row r="202" spans="1:11" ht="18" customHeight="1">
      <c r="A202" s="35" t="s">
        <v>59</v>
      </c>
      <c r="D202" s="75">
        <v>75.8</v>
      </c>
      <c r="G202" s="35" t="s">
        <v>60</v>
      </c>
      <c r="J202" s="75">
        <v>87</v>
      </c>
    </row>
    <row r="203" spans="1:11" ht="18" customHeight="1">
      <c r="A203" s="35" t="s">
        <v>60</v>
      </c>
      <c r="D203" s="75">
        <v>141.6</v>
      </c>
      <c r="G203" s="35" t="s">
        <v>62</v>
      </c>
      <c r="J203" s="75">
        <v>129.5</v>
      </c>
    </row>
    <row r="204" spans="1:11" ht="18" customHeight="1">
      <c r="A204" s="35" t="s">
        <v>62</v>
      </c>
      <c r="D204" s="75">
        <v>190.4</v>
      </c>
      <c r="G204" s="65" t="s">
        <v>61</v>
      </c>
      <c r="H204" s="65"/>
      <c r="I204" s="65"/>
      <c r="J204" s="76">
        <v>112.9</v>
      </c>
    </row>
    <row r="205" spans="1:11" ht="18" customHeight="1">
      <c r="A205" s="65" t="s">
        <v>61</v>
      </c>
      <c r="B205" s="65"/>
      <c r="C205" s="65"/>
      <c r="D205" s="76">
        <v>169.6</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1　日常活動と障害について&amp;"-,標準"&amp;11
</oddHeader>
    <oddFooter>&amp;C&amp;"HG丸ｺﾞｼｯｸM-PRO,標準"&amp;10&amp;P / &amp;N ページ　(問1-4)</oddFooter>
  </headerFooter>
  <rowBreaks count="5" manualBreakCount="5">
    <brk id="39" max="16383" man="1"/>
    <brk id="76" max="16383" man="1"/>
    <brk id="114" max="16383" man="1"/>
    <brk id="150" max="16383" man="1"/>
    <brk id="187" max="16383" man="1"/>
  </rowBreaks>
</worksheet>
</file>

<file path=xl/worksheets/sheet6.xml><?xml version="1.0" encoding="utf-8"?>
<worksheet xmlns="http://schemas.openxmlformats.org/spreadsheetml/2006/main" xmlns:r="http://schemas.openxmlformats.org/officeDocument/2006/relationships">
  <sheetPr>
    <tabColor rgb="FF00B050"/>
  </sheetPr>
  <dimension ref="B1:BS36"/>
  <sheetViews>
    <sheetView zoomScale="80" zoomScaleNormal="80" workbookViewId="0"/>
  </sheetViews>
  <sheetFormatPr defaultRowHeight="13.5"/>
  <cols>
    <col min="1" max="1" width="4.625" customWidth="1"/>
    <col min="2" max="3" width="9" style="35"/>
    <col min="4" max="4" width="4.625" style="35" customWidth="1"/>
    <col min="5" max="5" width="9" customWidth="1"/>
    <col min="7" max="7" width="4.625" customWidth="1"/>
    <col min="8" max="9" width="9" style="35"/>
    <col min="10" max="10" width="4.625" style="35" customWidth="1"/>
    <col min="13" max="14" width="4.625" customWidth="1"/>
    <col min="15" max="16" width="9" style="35"/>
    <col min="17" max="17" width="4.625" style="35" customWidth="1"/>
    <col min="20" max="20" width="4.625" customWidth="1"/>
    <col min="21" max="22" width="9" style="35"/>
    <col min="23" max="23" width="4.625" style="35" customWidth="1"/>
    <col min="26" max="27" width="4.625" customWidth="1"/>
    <col min="28" max="29" width="9" style="35"/>
    <col min="30" max="30" width="4.625" style="35" customWidth="1"/>
    <col min="33" max="33" width="4.625" customWidth="1"/>
    <col min="34" max="35" width="9" style="35"/>
    <col min="36" max="36" width="4.625" style="35" customWidth="1"/>
    <col min="39" max="39" width="4.625" customWidth="1"/>
    <col min="40" max="40" width="4.625" style="3" customWidth="1"/>
    <col min="41" max="42" width="9" style="35"/>
    <col min="43" max="43" width="4.625" style="35" customWidth="1"/>
    <col min="46" max="46" width="4.625" style="3" customWidth="1"/>
    <col min="47" max="48" width="9" style="35"/>
    <col min="49" max="49" width="4.625" style="35" customWidth="1"/>
    <col min="52" max="52" width="4.625" customWidth="1"/>
    <col min="53" max="53" width="4.625" style="3" customWidth="1"/>
    <col min="54" max="55" width="9" style="35"/>
    <col min="56" max="56" width="4.625" style="35" customWidth="1"/>
    <col min="59" max="59" width="4.625" style="3" customWidth="1"/>
    <col min="60" max="61" width="9" style="35"/>
    <col min="62" max="62" width="4.625" style="35" customWidth="1"/>
    <col min="65" max="65" width="4.625" customWidth="1"/>
    <col min="66" max="66" width="9" style="3"/>
    <col min="67" max="68" width="9" style="35"/>
    <col min="69" max="69" width="4.625" style="35" customWidth="1"/>
  </cols>
  <sheetData>
    <row r="1" spans="2:71" ht="18" customHeight="1">
      <c r="B1" s="35" t="s">
        <v>601</v>
      </c>
    </row>
    <row r="2" spans="2:71" ht="18" customHeight="1">
      <c r="B2" s="66" t="s">
        <v>313</v>
      </c>
      <c r="C2" s="66"/>
      <c r="D2" s="66"/>
    </row>
    <row r="3" spans="2:71" ht="18" customHeight="1"/>
    <row r="4" spans="2:71" ht="18" customHeight="1">
      <c r="B4" s="77" t="s">
        <v>537</v>
      </c>
      <c r="C4" s="77"/>
      <c r="D4" s="77"/>
      <c r="E4" s="6"/>
      <c r="F4" s="7"/>
      <c r="G4" s="7"/>
      <c r="H4" s="35" t="s">
        <v>553</v>
      </c>
      <c r="O4" s="35" t="s">
        <v>571</v>
      </c>
      <c r="U4" s="35" t="s">
        <v>587</v>
      </c>
      <c r="AA4" s="3"/>
      <c r="AB4" s="35" t="s">
        <v>602</v>
      </c>
      <c r="AH4" s="35" t="s">
        <v>603</v>
      </c>
      <c r="AO4" s="35" t="s">
        <v>609</v>
      </c>
      <c r="AU4" s="35" t="s">
        <v>613</v>
      </c>
      <c r="BB4" s="35" t="s">
        <v>615</v>
      </c>
      <c r="BH4" s="35" t="s">
        <v>621</v>
      </c>
      <c r="BO4" s="35" t="s">
        <v>538</v>
      </c>
    </row>
    <row r="5" spans="2:71" s="46" customFormat="1" ht="18" customHeight="1">
      <c r="B5" s="80"/>
      <c r="C5" s="80"/>
      <c r="D5" s="80"/>
      <c r="E5" s="95" t="s">
        <v>23</v>
      </c>
      <c r="F5" s="80" t="s">
        <v>24</v>
      </c>
      <c r="H5" s="36"/>
      <c r="I5" s="36"/>
      <c r="J5" s="36"/>
      <c r="K5" s="42" t="s">
        <v>23</v>
      </c>
      <c r="L5" s="36" t="s">
        <v>24</v>
      </c>
      <c r="M5" s="73"/>
      <c r="O5" s="36"/>
      <c r="P5" s="36"/>
      <c r="Q5" s="36"/>
      <c r="R5" s="42" t="s">
        <v>23</v>
      </c>
      <c r="S5" s="36" t="s">
        <v>24</v>
      </c>
      <c r="U5" s="36"/>
      <c r="V5" s="36"/>
      <c r="W5" s="36"/>
      <c r="X5" s="42" t="s">
        <v>23</v>
      </c>
      <c r="Y5" s="36" t="s">
        <v>24</v>
      </c>
      <c r="Z5" s="73"/>
      <c r="AA5" s="73"/>
      <c r="AB5" s="36"/>
      <c r="AC5" s="36"/>
      <c r="AD5" s="36"/>
      <c r="AE5" s="42" t="s">
        <v>23</v>
      </c>
      <c r="AF5" s="36" t="s">
        <v>24</v>
      </c>
      <c r="AH5" s="36"/>
      <c r="AI5" s="36"/>
      <c r="AJ5" s="36"/>
      <c r="AK5" s="42" t="s">
        <v>23</v>
      </c>
      <c r="AL5" s="36" t="s">
        <v>24</v>
      </c>
      <c r="AM5" s="73"/>
      <c r="AN5" s="73"/>
      <c r="AO5" s="36"/>
      <c r="AP5" s="36"/>
      <c r="AQ5" s="36"/>
      <c r="AR5" s="42" t="s">
        <v>23</v>
      </c>
      <c r="AS5" s="36" t="s">
        <v>24</v>
      </c>
      <c r="AT5" s="73"/>
      <c r="AU5" s="36"/>
      <c r="AV5" s="36"/>
      <c r="AW5" s="36"/>
      <c r="AX5" s="42" t="s">
        <v>23</v>
      </c>
      <c r="AY5" s="36" t="s">
        <v>24</v>
      </c>
      <c r="AZ5" s="73"/>
      <c r="BA5" s="73"/>
      <c r="BB5" s="36"/>
      <c r="BC5" s="36"/>
      <c r="BD5" s="36"/>
      <c r="BE5" s="42" t="s">
        <v>23</v>
      </c>
      <c r="BF5" s="36" t="s">
        <v>24</v>
      </c>
      <c r="BG5" s="73"/>
      <c r="BH5" s="36"/>
      <c r="BI5" s="36"/>
      <c r="BJ5" s="36"/>
      <c r="BK5" s="42" t="s">
        <v>23</v>
      </c>
      <c r="BL5" s="36" t="s">
        <v>24</v>
      </c>
      <c r="BM5" s="73"/>
      <c r="BN5" s="73"/>
      <c r="BO5" s="36"/>
      <c r="BP5" s="36"/>
      <c r="BQ5" s="36"/>
      <c r="BR5" s="42" t="s">
        <v>23</v>
      </c>
      <c r="BS5" s="36" t="s">
        <v>24</v>
      </c>
    </row>
    <row r="6" spans="2:71" ht="18" customHeight="1">
      <c r="B6" s="77" t="s">
        <v>19</v>
      </c>
      <c r="C6" s="77"/>
      <c r="D6" s="77"/>
      <c r="E6" s="89">
        <v>89</v>
      </c>
      <c r="F6" s="8">
        <f>E6/115*100</f>
        <v>77.391304347826079</v>
      </c>
      <c r="G6" s="9"/>
      <c r="H6" s="35" t="s">
        <v>19</v>
      </c>
      <c r="K6" s="43">
        <v>96</v>
      </c>
      <c r="L6" s="8">
        <f>K6/115*100</f>
        <v>83.478260869565219</v>
      </c>
      <c r="M6" s="8"/>
      <c r="O6" s="35" t="s">
        <v>19</v>
      </c>
      <c r="R6" s="43">
        <v>89</v>
      </c>
      <c r="S6" s="5">
        <f>R6/115*100</f>
        <v>77.391304347826079</v>
      </c>
      <c r="U6" s="35" t="s">
        <v>19</v>
      </c>
      <c r="X6" s="43">
        <v>85</v>
      </c>
      <c r="Y6" s="5">
        <f>X6/115*100</f>
        <v>73.91304347826086</v>
      </c>
      <c r="Z6" s="5"/>
      <c r="AA6" s="3"/>
      <c r="AB6" s="35" t="s">
        <v>19</v>
      </c>
      <c r="AE6" s="43">
        <v>53</v>
      </c>
      <c r="AF6" s="5">
        <f>AE6/115*100</f>
        <v>46.086956521739133</v>
      </c>
      <c r="AH6" s="35" t="s">
        <v>19</v>
      </c>
      <c r="AK6" s="43">
        <v>69</v>
      </c>
      <c r="AL6" s="5">
        <f>AK6/115*100</f>
        <v>60</v>
      </c>
      <c r="AM6" s="5"/>
      <c r="AO6" s="35" t="s">
        <v>19</v>
      </c>
      <c r="AR6" s="43">
        <v>45</v>
      </c>
      <c r="AS6" s="5">
        <f>AR6/115*100</f>
        <v>39.130434782608695</v>
      </c>
      <c r="AU6" s="35" t="s">
        <v>19</v>
      </c>
      <c r="AX6" s="43">
        <v>76</v>
      </c>
      <c r="AY6" s="5">
        <f>AX6/115*100</f>
        <v>66.086956521739125</v>
      </c>
      <c r="AZ6" s="5"/>
      <c r="BB6" s="35" t="s">
        <v>19</v>
      </c>
      <c r="BE6" s="43">
        <v>55</v>
      </c>
      <c r="BF6" s="5">
        <f>BE6/115*100</f>
        <v>47.826086956521742</v>
      </c>
      <c r="BH6" s="35" t="s">
        <v>19</v>
      </c>
      <c r="BK6" s="43">
        <v>60</v>
      </c>
      <c r="BL6" s="5">
        <f>BK6/115*100</f>
        <v>52.173913043478258</v>
      </c>
      <c r="BM6" s="5"/>
      <c r="BO6" s="35" t="s">
        <v>19</v>
      </c>
      <c r="BR6" s="43">
        <v>66</v>
      </c>
      <c r="BS6" s="5">
        <v>55</v>
      </c>
    </row>
    <row r="7" spans="2:71" ht="18" customHeight="1">
      <c r="B7" s="77" t="s">
        <v>20</v>
      </c>
      <c r="C7" s="77"/>
      <c r="D7" s="77"/>
      <c r="E7" s="89">
        <v>26</v>
      </c>
      <c r="F7" s="8">
        <f t="shared" ref="F7:F9" si="0">E7/115*100</f>
        <v>22.608695652173914</v>
      </c>
      <c r="H7" s="35" t="s">
        <v>20</v>
      </c>
      <c r="K7" s="43">
        <v>21</v>
      </c>
      <c r="L7" s="8">
        <f t="shared" ref="L7:L9" si="1">K7/115*100</f>
        <v>18.260869565217391</v>
      </c>
      <c r="M7" s="8"/>
      <c r="O7" s="35" t="s">
        <v>20</v>
      </c>
      <c r="R7" s="43">
        <v>24</v>
      </c>
      <c r="S7" s="5">
        <f t="shared" ref="S7:S10" si="2">R7/115*100</f>
        <v>20.869565217391305</v>
      </c>
      <c r="U7" s="35" t="s">
        <v>20</v>
      </c>
      <c r="X7" s="43">
        <v>13</v>
      </c>
      <c r="Y7" s="5">
        <f t="shared" ref="Y7:Y10" si="3">X7/115*100</f>
        <v>11.304347826086957</v>
      </c>
      <c r="Z7" s="11"/>
      <c r="AA7" s="3"/>
      <c r="AB7" s="35" t="s">
        <v>20</v>
      </c>
      <c r="AE7" s="43">
        <v>48</v>
      </c>
      <c r="AF7" s="5">
        <f t="shared" ref="AF7:AF10" si="4">AE7/115*100</f>
        <v>41.739130434782609</v>
      </c>
      <c r="AH7" s="35" t="s">
        <v>20</v>
      </c>
      <c r="AK7" s="43">
        <v>39</v>
      </c>
      <c r="AL7" s="5">
        <f t="shared" ref="AL7:AL10" si="5">AK7/115*100</f>
        <v>33.913043478260867</v>
      </c>
      <c r="AM7" s="5"/>
      <c r="AO7" s="35" t="s">
        <v>20</v>
      </c>
      <c r="AR7" s="43">
        <v>46</v>
      </c>
      <c r="AS7" s="5">
        <f t="shared" ref="AS7:AS10" si="6">AR7/115*100</f>
        <v>40</v>
      </c>
      <c r="AU7" s="35" t="s">
        <v>20</v>
      </c>
      <c r="AX7" s="43">
        <v>27</v>
      </c>
      <c r="AY7" s="5">
        <f t="shared" ref="AY7:AY10" si="7">AX7/115*100</f>
        <v>23.478260869565219</v>
      </c>
      <c r="AZ7" s="5"/>
      <c r="BB7" s="35" t="s">
        <v>20</v>
      </c>
      <c r="BE7" s="43">
        <v>57</v>
      </c>
      <c r="BF7" s="5">
        <f t="shared" ref="BF7:BF10" si="8">BE7/115*100</f>
        <v>49.565217391304351</v>
      </c>
      <c r="BH7" s="35" t="s">
        <v>20</v>
      </c>
      <c r="BK7" s="43">
        <v>41</v>
      </c>
      <c r="BL7" s="5">
        <f t="shared" ref="BL7:BL10" si="9">BK7/115*100</f>
        <v>35.652173913043477</v>
      </c>
      <c r="BM7" s="5"/>
      <c r="BO7" s="35" t="s">
        <v>20</v>
      </c>
      <c r="BR7" s="43">
        <v>31</v>
      </c>
      <c r="BS7" s="5">
        <v>25.8333333333333</v>
      </c>
    </row>
    <row r="8" spans="2:71" ht="18" customHeight="1">
      <c r="B8" s="78" t="s">
        <v>21</v>
      </c>
      <c r="C8" s="78"/>
      <c r="D8" s="78"/>
      <c r="E8" s="89">
        <v>2</v>
      </c>
      <c r="F8" s="8">
        <f t="shared" si="0"/>
        <v>1.7391304347826086</v>
      </c>
      <c r="H8" s="35" t="s">
        <v>21</v>
      </c>
      <c r="K8" s="43">
        <v>3</v>
      </c>
      <c r="L8" s="8">
        <f t="shared" si="1"/>
        <v>2.6086956521739131</v>
      </c>
      <c r="M8" s="8"/>
      <c r="O8" s="35" t="s">
        <v>21</v>
      </c>
      <c r="R8" s="43">
        <v>2</v>
      </c>
      <c r="S8" s="5">
        <f t="shared" si="2"/>
        <v>1.7391304347826086</v>
      </c>
      <c r="U8" s="35" t="s">
        <v>21</v>
      </c>
      <c r="X8" s="43">
        <v>2</v>
      </c>
      <c r="Y8" s="5">
        <f t="shared" si="3"/>
        <v>1.7391304347826086</v>
      </c>
      <c r="Z8" s="11"/>
      <c r="AA8" s="3"/>
      <c r="AB8" s="35" t="s">
        <v>21</v>
      </c>
      <c r="AE8" s="43">
        <v>1</v>
      </c>
      <c r="AF8" s="5">
        <f t="shared" si="4"/>
        <v>0.86956521739130432</v>
      </c>
      <c r="AH8" s="35" t="s">
        <v>21</v>
      </c>
      <c r="AK8" s="43">
        <v>5</v>
      </c>
      <c r="AL8" s="5">
        <f t="shared" si="5"/>
        <v>4.3478260869565215</v>
      </c>
      <c r="AM8" s="5"/>
      <c r="AO8" s="35" t="s">
        <v>21</v>
      </c>
      <c r="AR8" s="43">
        <v>3</v>
      </c>
      <c r="AS8" s="5">
        <f t="shared" si="6"/>
        <v>2.6086956521739131</v>
      </c>
      <c r="AU8" s="35" t="s">
        <v>21</v>
      </c>
      <c r="AX8" s="43">
        <v>3</v>
      </c>
      <c r="AY8" s="5">
        <f t="shared" si="7"/>
        <v>2.6086956521739131</v>
      </c>
      <c r="AZ8" s="5"/>
      <c r="BB8" s="35" t="s">
        <v>21</v>
      </c>
      <c r="BE8" s="43">
        <v>6</v>
      </c>
      <c r="BF8" s="5">
        <f t="shared" si="8"/>
        <v>5.2173913043478262</v>
      </c>
      <c r="BH8" s="35" t="s">
        <v>21</v>
      </c>
      <c r="BK8" s="43">
        <v>4</v>
      </c>
      <c r="BL8" s="5">
        <f t="shared" si="9"/>
        <v>3.4782608695652173</v>
      </c>
      <c r="BM8" s="5"/>
      <c r="BO8" s="35" t="s">
        <v>21</v>
      </c>
      <c r="BR8" s="43">
        <v>5</v>
      </c>
      <c r="BS8" s="5">
        <v>4.1666666666666696</v>
      </c>
    </row>
    <row r="9" spans="2:71" ht="18" customHeight="1">
      <c r="B9" s="66" t="s">
        <v>22</v>
      </c>
      <c r="C9" s="66"/>
      <c r="D9" s="66"/>
      <c r="E9" s="90">
        <v>2</v>
      </c>
      <c r="F9" s="8">
        <f t="shared" si="0"/>
        <v>1.7391304347826086</v>
      </c>
      <c r="H9" s="47" t="s">
        <v>22</v>
      </c>
      <c r="I9" s="47"/>
      <c r="J9" s="47"/>
      <c r="K9" s="43">
        <v>3</v>
      </c>
      <c r="L9" s="8">
        <f t="shared" si="1"/>
        <v>2.6086956521739131</v>
      </c>
      <c r="M9" s="8"/>
      <c r="O9" s="35" t="s">
        <v>31</v>
      </c>
      <c r="R9" s="43">
        <v>1</v>
      </c>
      <c r="S9" s="5">
        <f t="shared" si="2"/>
        <v>0.86956521739130432</v>
      </c>
      <c r="U9" s="35" t="s">
        <v>31</v>
      </c>
      <c r="X9" s="43">
        <v>11</v>
      </c>
      <c r="Y9" s="5">
        <f t="shared" si="3"/>
        <v>9.5652173913043477</v>
      </c>
      <c r="Z9" s="11"/>
      <c r="AA9" s="3"/>
      <c r="AB9" s="35" t="s">
        <v>31</v>
      </c>
      <c r="AE9" s="43">
        <v>11</v>
      </c>
      <c r="AF9" s="5">
        <f t="shared" si="4"/>
        <v>9.5652173913043477</v>
      </c>
      <c r="AH9" s="35" t="s">
        <v>31</v>
      </c>
      <c r="AK9" s="43">
        <v>8</v>
      </c>
      <c r="AL9" s="5">
        <f t="shared" si="5"/>
        <v>6.9565217391304346</v>
      </c>
      <c r="AM9" s="5"/>
      <c r="AO9" s="35" t="s">
        <v>31</v>
      </c>
      <c r="AR9" s="43">
        <v>15</v>
      </c>
      <c r="AS9" s="5">
        <f t="shared" si="6"/>
        <v>13.043478260869565</v>
      </c>
      <c r="AU9" s="35" t="s">
        <v>31</v>
      </c>
      <c r="AX9" s="43">
        <v>9</v>
      </c>
      <c r="AY9" s="5">
        <f t="shared" si="7"/>
        <v>7.8260869565217401</v>
      </c>
      <c r="AZ9" s="5"/>
      <c r="BB9" s="35" t="s">
        <v>31</v>
      </c>
      <c r="BE9" s="43">
        <v>5</v>
      </c>
      <c r="BF9" s="5">
        <f t="shared" si="8"/>
        <v>4.3478260869565215</v>
      </c>
      <c r="BH9" s="35" t="s">
        <v>31</v>
      </c>
      <c r="BK9" s="43">
        <v>13</v>
      </c>
      <c r="BL9" s="5">
        <f t="shared" si="9"/>
        <v>11.304347826086957</v>
      </c>
      <c r="BM9" s="5"/>
      <c r="BO9" s="35" t="s">
        <v>31</v>
      </c>
      <c r="BR9" s="43">
        <v>14</v>
      </c>
      <c r="BS9" s="5">
        <v>11.6666666666667</v>
      </c>
    </row>
    <row r="10" spans="2:71" ht="18" customHeight="1" thickBot="1">
      <c r="B10" s="82" t="s">
        <v>2</v>
      </c>
      <c r="C10" s="82"/>
      <c r="D10" s="82"/>
      <c r="E10" s="91">
        <f>SUM(E6:E9)</f>
        <v>119</v>
      </c>
      <c r="F10" s="83">
        <f>SUM(F6:F9)</f>
        <v>103.47826086956522</v>
      </c>
      <c r="H10" s="82" t="s">
        <v>2</v>
      </c>
      <c r="I10" s="82"/>
      <c r="J10" s="82"/>
      <c r="K10" s="94">
        <f>SUM(K6:K9)</f>
        <v>123</v>
      </c>
      <c r="L10" s="83">
        <f>SUM(L6:L9)</f>
        <v>106.95652173913042</v>
      </c>
      <c r="M10" s="96"/>
      <c r="O10" s="79" t="s">
        <v>22</v>
      </c>
      <c r="P10" s="79"/>
      <c r="Q10" s="79"/>
      <c r="R10" s="93">
        <v>2</v>
      </c>
      <c r="S10" s="5">
        <f t="shared" si="2"/>
        <v>1.7391304347826086</v>
      </c>
      <c r="U10" s="79" t="s">
        <v>22</v>
      </c>
      <c r="V10" s="79"/>
      <c r="W10" s="79"/>
      <c r="X10" s="93">
        <v>6</v>
      </c>
      <c r="Y10" s="5">
        <f t="shared" si="3"/>
        <v>5.2173913043478262</v>
      </c>
      <c r="Z10" s="5"/>
      <c r="AA10" s="3"/>
      <c r="AB10" s="79" t="s">
        <v>22</v>
      </c>
      <c r="AC10" s="79"/>
      <c r="AD10" s="79"/>
      <c r="AE10" s="93">
        <v>3</v>
      </c>
      <c r="AF10" s="5">
        <f t="shared" si="4"/>
        <v>2.6086956521739131</v>
      </c>
      <c r="AH10" s="79" t="s">
        <v>22</v>
      </c>
      <c r="AI10" s="79"/>
      <c r="AJ10" s="79"/>
      <c r="AK10" s="93">
        <v>1</v>
      </c>
      <c r="AL10" s="5">
        <f t="shared" si="5"/>
        <v>0.86956521739130432</v>
      </c>
      <c r="AM10" s="5"/>
      <c r="AO10" s="79" t="s">
        <v>22</v>
      </c>
      <c r="AP10" s="79"/>
      <c r="AQ10" s="79"/>
      <c r="AR10" s="93">
        <v>14</v>
      </c>
      <c r="AS10" s="5">
        <f t="shared" si="6"/>
        <v>12.173913043478262</v>
      </c>
      <c r="AU10" s="79" t="s">
        <v>22</v>
      </c>
      <c r="AV10" s="79"/>
      <c r="AW10" s="79"/>
      <c r="AX10" s="93">
        <v>7</v>
      </c>
      <c r="AY10" s="5">
        <f t="shared" si="7"/>
        <v>6.0869565217391308</v>
      </c>
      <c r="AZ10" s="5"/>
      <c r="BB10" s="79" t="s">
        <v>22</v>
      </c>
      <c r="BC10" s="79"/>
      <c r="BD10" s="79"/>
      <c r="BE10" s="93">
        <v>1</v>
      </c>
      <c r="BF10" s="5">
        <f t="shared" si="8"/>
        <v>0.86956521739130432</v>
      </c>
      <c r="BH10" s="35" t="s">
        <v>22</v>
      </c>
      <c r="BK10" s="43">
        <v>5</v>
      </c>
      <c r="BL10" s="5">
        <f t="shared" si="9"/>
        <v>4.3478260869565215</v>
      </c>
      <c r="BM10" s="5"/>
      <c r="BO10" s="79" t="s">
        <v>22</v>
      </c>
      <c r="BP10" s="79"/>
      <c r="BQ10" s="79"/>
      <c r="BR10" s="93">
        <v>10</v>
      </c>
      <c r="BS10" s="5">
        <v>8.3333333333333304</v>
      </c>
    </row>
    <row r="11" spans="2:71" ht="18" customHeight="1" thickTop="1" thickBot="1">
      <c r="B11" s="84" t="s">
        <v>312</v>
      </c>
      <c r="C11" s="84"/>
      <c r="D11" s="84"/>
      <c r="E11" s="92">
        <v>115</v>
      </c>
      <c r="F11" s="85">
        <v>100</v>
      </c>
      <c r="H11" s="84" t="s">
        <v>312</v>
      </c>
      <c r="I11" s="84"/>
      <c r="J11" s="84"/>
      <c r="K11" s="92">
        <v>115</v>
      </c>
      <c r="L11" s="85">
        <v>100</v>
      </c>
      <c r="M11" s="18"/>
      <c r="O11" s="82" t="s">
        <v>2</v>
      </c>
      <c r="P11" s="82"/>
      <c r="Q11" s="82"/>
      <c r="R11" s="94">
        <f>SUM(R6:R10)</f>
        <v>118</v>
      </c>
      <c r="S11" s="86">
        <v>102.5</v>
      </c>
      <c r="U11" s="82" t="s">
        <v>2</v>
      </c>
      <c r="V11" s="82"/>
      <c r="W11" s="82"/>
      <c r="X11" s="94">
        <f>SUM(X6:X10)</f>
        <v>117</v>
      </c>
      <c r="Y11" s="86">
        <f>SUM(Y6:Y10)</f>
        <v>101.7391304347826</v>
      </c>
      <c r="Z11" s="11"/>
      <c r="AB11" s="82" t="s">
        <v>2</v>
      </c>
      <c r="AC11" s="82"/>
      <c r="AD11" s="82"/>
      <c r="AE11" s="94">
        <f>SUM(AE6:AE10)</f>
        <v>116</v>
      </c>
      <c r="AF11" s="86">
        <f>SUM(AF6:AF10)</f>
        <v>100.8695652173913</v>
      </c>
      <c r="AH11" s="82" t="s">
        <v>2</v>
      </c>
      <c r="AI11" s="82"/>
      <c r="AJ11" s="82"/>
      <c r="AK11" s="94">
        <f>SUM(AK6:AK10)</f>
        <v>122</v>
      </c>
      <c r="AL11" s="86">
        <f>SUM(AL6:AL10)</f>
        <v>106.08695652173913</v>
      </c>
      <c r="AM11" s="11"/>
      <c r="AO11" s="82" t="s">
        <v>2</v>
      </c>
      <c r="AP11" s="82"/>
      <c r="AQ11" s="82"/>
      <c r="AR11" s="94">
        <f>SUM(AR6:AR10)</f>
        <v>123</v>
      </c>
      <c r="AS11" s="86">
        <f>SUM(AS6:AS10)</f>
        <v>106.95652173913042</v>
      </c>
      <c r="AU11" s="82" t="s">
        <v>2</v>
      </c>
      <c r="AV11" s="82"/>
      <c r="AW11" s="82"/>
      <c r="AX11" s="94">
        <f>SUM(AX6:AX10)</f>
        <v>122</v>
      </c>
      <c r="AY11" s="86">
        <v>105.833333333333</v>
      </c>
      <c r="AZ11" s="11"/>
      <c r="BB11" s="82" t="s">
        <v>2</v>
      </c>
      <c r="BC11" s="82"/>
      <c r="BD11" s="82"/>
      <c r="BE11" s="59">
        <f>SUM(BE6:BE10)</f>
        <v>124</v>
      </c>
      <c r="BF11" s="86">
        <f>SUM(BF6:BF10)</f>
        <v>107.82608695652173</v>
      </c>
      <c r="BH11" s="82" t="s">
        <v>2</v>
      </c>
      <c r="BI11" s="82"/>
      <c r="BJ11" s="82"/>
      <c r="BK11" s="59">
        <f>SUM(BK6:BK10)</f>
        <v>123</v>
      </c>
      <c r="BL11" s="86">
        <f>SUM(BL6:BL10)</f>
        <v>106.95652173913042</v>
      </c>
      <c r="BM11" s="11"/>
      <c r="BO11" s="82" t="s">
        <v>2</v>
      </c>
      <c r="BP11" s="82"/>
      <c r="BQ11" s="82"/>
      <c r="BR11" s="59">
        <v>126</v>
      </c>
      <c r="BS11" s="86">
        <v>105</v>
      </c>
    </row>
    <row r="12" spans="2:71" ht="18" customHeight="1" thickTop="1">
      <c r="B12" s="78"/>
      <c r="C12" s="78"/>
      <c r="D12" s="78"/>
      <c r="E12" s="10"/>
      <c r="F12" s="10"/>
      <c r="H12" s="79"/>
      <c r="I12" s="79"/>
      <c r="J12" s="79"/>
      <c r="K12" s="2"/>
      <c r="O12" s="84" t="s">
        <v>312</v>
      </c>
      <c r="P12" s="84"/>
      <c r="Q12" s="84"/>
      <c r="R12" s="92">
        <v>115</v>
      </c>
      <c r="S12" s="87">
        <v>100</v>
      </c>
      <c r="U12" s="84" t="s">
        <v>312</v>
      </c>
      <c r="V12" s="84"/>
      <c r="W12" s="84"/>
      <c r="X12" s="92">
        <v>115</v>
      </c>
      <c r="Y12" s="87">
        <v>100</v>
      </c>
      <c r="Z12" s="19"/>
      <c r="AB12" s="84" t="s">
        <v>312</v>
      </c>
      <c r="AC12" s="84"/>
      <c r="AD12" s="84"/>
      <c r="AE12" s="92">
        <v>115</v>
      </c>
      <c r="AF12" s="87">
        <v>100</v>
      </c>
      <c r="AH12" s="84" t="s">
        <v>312</v>
      </c>
      <c r="AI12" s="84"/>
      <c r="AJ12" s="84"/>
      <c r="AK12" s="92">
        <v>115</v>
      </c>
      <c r="AL12" s="87">
        <v>100</v>
      </c>
      <c r="AM12" s="19"/>
      <c r="AO12" s="84" t="s">
        <v>312</v>
      </c>
      <c r="AP12" s="84"/>
      <c r="AQ12" s="84"/>
      <c r="AR12" s="92">
        <v>115</v>
      </c>
      <c r="AS12" s="87">
        <v>100</v>
      </c>
      <c r="AU12" s="84" t="s">
        <v>312</v>
      </c>
      <c r="AV12" s="84"/>
      <c r="AW12" s="84"/>
      <c r="AX12" s="92">
        <v>115</v>
      </c>
      <c r="AY12" s="87">
        <v>100</v>
      </c>
      <c r="AZ12" s="19"/>
      <c r="BB12" s="84" t="s">
        <v>312</v>
      </c>
      <c r="BC12" s="84"/>
      <c r="BD12" s="84"/>
      <c r="BE12" s="92">
        <v>115</v>
      </c>
      <c r="BF12" s="87">
        <v>100</v>
      </c>
      <c r="BH12" s="84" t="s">
        <v>312</v>
      </c>
      <c r="BI12" s="84"/>
      <c r="BJ12" s="84"/>
      <c r="BK12" s="92">
        <v>115</v>
      </c>
      <c r="BL12" s="87">
        <v>100</v>
      </c>
      <c r="BM12" s="19"/>
      <c r="BO12" s="84" t="s">
        <v>312</v>
      </c>
      <c r="BP12" s="84"/>
      <c r="BQ12" s="84"/>
      <c r="BR12" s="92">
        <v>115</v>
      </c>
      <c r="BS12" s="87"/>
    </row>
    <row r="13" spans="2:71" ht="18" customHeight="1">
      <c r="B13" s="66"/>
      <c r="C13" s="66"/>
      <c r="D13" s="66"/>
      <c r="E13" s="10"/>
      <c r="F13" s="10"/>
      <c r="H13" s="79"/>
      <c r="I13" s="79"/>
      <c r="J13" s="79"/>
      <c r="K13" s="2"/>
      <c r="O13" s="47"/>
      <c r="P13" s="47"/>
      <c r="Q13" s="47"/>
      <c r="R13" s="3"/>
      <c r="U13" s="47"/>
      <c r="V13" s="47"/>
      <c r="W13" s="47"/>
      <c r="X13" s="3"/>
      <c r="Y13" s="3"/>
      <c r="Z13" s="3"/>
      <c r="AB13" s="47"/>
      <c r="AC13" s="47"/>
      <c r="AD13" s="47"/>
      <c r="AE13" s="3"/>
      <c r="AH13" s="79"/>
      <c r="AI13" s="79"/>
      <c r="AJ13" s="79"/>
      <c r="AK13" s="2"/>
      <c r="AO13" s="79"/>
      <c r="AP13" s="79"/>
      <c r="AQ13" s="79"/>
      <c r="AR13" s="2"/>
      <c r="AU13" s="79"/>
      <c r="AV13" s="79"/>
      <c r="AW13" s="79"/>
      <c r="AX13" s="2"/>
      <c r="BB13" s="79"/>
      <c r="BC13" s="79"/>
      <c r="BD13" s="79"/>
      <c r="BE13" s="2"/>
      <c r="BH13" s="79"/>
      <c r="BI13" s="79"/>
      <c r="BJ13" s="79"/>
      <c r="BK13" s="2"/>
      <c r="BO13" s="79"/>
      <c r="BP13" s="79"/>
      <c r="BQ13" s="79"/>
      <c r="BR13" s="2"/>
    </row>
    <row r="14" spans="2:71" ht="18" customHeight="1">
      <c r="B14" s="77" t="s">
        <v>38</v>
      </c>
      <c r="C14" s="77"/>
      <c r="D14" s="77"/>
      <c r="E14" s="7"/>
      <c r="F14" s="7"/>
      <c r="G14" s="7"/>
      <c r="H14" s="35" t="s">
        <v>38</v>
      </c>
      <c r="K14" s="2"/>
      <c r="L14" s="2"/>
      <c r="M14" s="2"/>
      <c r="O14" s="35" t="s">
        <v>38</v>
      </c>
      <c r="U14" s="35" t="s">
        <v>38</v>
      </c>
      <c r="X14" s="2"/>
      <c r="Y14" s="2"/>
      <c r="Z14" s="2"/>
      <c r="AB14" s="35" t="s">
        <v>38</v>
      </c>
      <c r="AH14" s="35" t="s">
        <v>38</v>
      </c>
      <c r="AK14" s="2"/>
      <c r="AL14" s="2"/>
      <c r="AM14" s="2"/>
      <c r="AO14" s="35" t="s">
        <v>38</v>
      </c>
      <c r="AU14" s="35" t="s">
        <v>38</v>
      </c>
      <c r="BB14" s="35" t="s">
        <v>38</v>
      </c>
      <c r="BE14" s="2"/>
      <c r="BF14" s="2"/>
      <c r="BH14" s="35" t="s">
        <v>38</v>
      </c>
      <c r="BK14" s="2"/>
      <c r="BL14" s="2"/>
      <c r="BM14" s="2"/>
      <c r="BO14" s="35" t="s">
        <v>38</v>
      </c>
      <c r="BR14" s="2"/>
      <c r="BS14" s="2"/>
    </row>
    <row r="15" spans="2:71" s="46" customFormat="1" ht="18" customHeight="1">
      <c r="B15" s="81"/>
      <c r="C15" s="81"/>
      <c r="D15" s="81"/>
      <c r="E15" s="88" t="s">
        <v>23</v>
      </c>
      <c r="F15" s="81" t="s">
        <v>24</v>
      </c>
      <c r="H15" s="36"/>
      <c r="I15" s="36"/>
      <c r="J15" s="36"/>
      <c r="K15" s="42" t="s">
        <v>23</v>
      </c>
      <c r="L15" s="36" t="s">
        <v>24</v>
      </c>
      <c r="M15" s="73"/>
      <c r="O15" s="36"/>
      <c r="P15" s="36"/>
      <c r="Q15" s="36"/>
      <c r="R15" s="42" t="s">
        <v>23</v>
      </c>
      <c r="S15" s="36" t="s">
        <v>24</v>
      </c>
      <c r="U15" s="36"/>
      <c r="V15" s="36"/>
      <c r="W15" s="36"/>
      <c r="X15" s="42" t="s">
        <v>23</v>
      </c>
      <c r="Y15" s="36" t="s">
        <v>24</v>
      </c>
      <c r="Z15" s="73"/>
      <c r="AB15" s="36"/>
      <c r="AC15" s="36"/>
      <c r="AD15" s="36"/>
      <c r="AE15" s="42" t="s">
        <v>23</v>
      </c>
      <c r="AF15" s="36" t="s">
        <v>24</v>
      </c>
      <c r="AH15" s="36"/>
      <c r="AI15" s="36"/>
      <c r="AJ15" s="36"/>
      <c r="AK15" s="42" t="s">
        <v>23</v>
      </c>
      <c r="AL15" s="36" t="s">
        <v>24</v>
      </c>
      <c r="AM15" s="73"/>
      <c r="AN15" s="73"/>
      <c r="AO15" s="36"/>
      <c r="AP15" s="36"/>
      <c r="AQ15" s="36"/>
      <c r="AR15" s="42" t="s">
        <v>23</v>
      </c>
      <c r="AS15" s="36" t="s">
        <v>24</v>
      </c>
      <c r="AT15" s="73"/>
      <c r="AU15" s="36"/>
      <c r="AV15" s="36"/>
      <c r="AW15" s="36"/>
      <c r="AX15" s="42" t="s">
        <v>23</v>
      </c>
      <c r="AY15" s="36" t="s">
        <v>24</v>
      </c>
      <c r="AZ15" s="73"/>
      <c r="BA15" s="73"/>
      <c r="BB15" s="36"/>
      <c r="BC15" s="36"/>
      <c r="BD15" s="36"/>
      <c r="BE15" s="42" t="s">
        <v>23</v>
      </c>
      <c r="BF15" s="36" t="s">
        <v>24</v>
      </c>
      <c r="BG15" s="73"/>
      <c r="BH15" s="36"/>
      <c r="BI15" s="36"/>
      <c r="BJ15" s="36"/>
      <c r="BK15" s="42" t="s">
        <v>23</v>
      </c>
      <c r="BL15" s="36" t="s">
        <v>24</v>
      </c>
      <c r="BM15" s="73"/>
      <c r="BN15" s="73"/>
      <c r="BO15" s="36"/>
      <c r="BP15" s="36"/>
      <c r="BQ15" s="36"/>
      <c r="BR15" s="42" t="s">
        <v>23</v>
      </c>
      <c r="BS15" s="36" t="s">
        <v>24</v>
      </c>
    </row>
    <row r="16" spans="2:71" ht="18" customHeight="1">
      <c r="B16" s="77" t="s">
        <v>4</v>
      </c>
      <c r="C16" s="77"/>
      <c r="D16" s="77"/>
      <c r="E16" s="89">
        <v>2</v>
      </c>
      <c r="F16" s="8">
        <f>E16/26*100</f>
        <v>7.6923076923076925</v>
      </c>
      <c r="H16" s="47" t="s">
        <v>4</v>
      </c>
      <c r="I16" s="47"/>
      <c r="J16" s="47"/>
      <c r="K16" s="43">
        <v>1</v>
      </c>
      <c r="L16" s="5">
        <v>4.7619047619047601</v>
      </c>
      <c r="M16" s="5"/>
      <c r="O16" s="35" t="s">
        <v>7</v>
      </c>
      <c r="R16" s="43">
        <v>2</v>
      </c>
      <c r="S16" s="5">
        <v>8.3333333333333304</v>
      </c>
      <c r="U16" s="35" t="s">
        <v>7</v>
      </c>
      <c r="X16" s="43">
        <v>1</v>
      </c>
      <c r="Y16" s="5">
        <f>X16/13*100</f>
        <v>7.6923076923076925</v>
      </c>
      <c r="Z16" s="5"/>
      <c r="AB16" s="47" t="s">
        <v>4</v>
      </c>
      <c r="AC16" s="47"/>
      <c r="AD16" s="47"/>
      <c r="AE16" s="43">
        <v>2</v>
      </c>
      <c r="AF16" s="5">
        <f>AE16/48*100</f>
        <v>4.1666666666666661</v>
      </c>
      <c r="AH16" s="47" t="s">
        <v>4</v>
      </c>
      <c r="AI16" s="47"/>
      <c r="AJ16" s="47"/>
      <c r="AK16" s="43">
        <v>2</v>
      </c>
      <c r="AL16" s="5">
        <v>5.1282051282051304</v>
      </c>
      <c r="AM16" s="5"/>
      <c r="AO16" s="35" t="s">
        <v>7</v>
      </c>
      <c r="AR16" s="43">
        <v>3</v>
      </c>
      <c r="AS16" s="5">
        <v>6.5217391304347796</v>
      </c>
      <c r="AU16" s="35" t="s">
        <v>7</v>
      </c>
      <c r="AX16" s="43">
        <v>6</v>
      </c>
      <c r="AY16" s="5">
        <f>AX16/27*100</f>
        <v>22.222222222222221</v>
      </c>
      <c r="AZ16" s="5"/>
      <c r="BB16" s="47" t="s">
        <v>4</v>
      </c>
      <c r="BC16" s="47"/>
      <c r="BD16" s="47"/>
      <c r="BE16" s="43">
        <v>1</v>
      </c>
      <c r="BF16" s="5">
        <f>BE16/57*100</f>
        <v>1.7543859649122806</v>
      </c>
      <c r="BH16" s="35" t="s">
        <v>7</v>
      </c>
      <c r="BK16" s="43">
        <v>4</v>
      </c>
      <c r="BL16" s="5">
        <f>BK16/41*100</f>
        <v>9.7560975609756095</v>
      </c>
      <c r="BM16" s="5"/>
      <c r="BO16" s="35" t="s">
        <v>7</v>
      </c>
      <c r="BR16" s="43">
        <v>4</v>
      </c>
      <c r="BS16" s="5">
        <v>12.9032258064516</v>
      </c>
    </row>
    <row r="17" spans="2:71" ht="18" customHeight="1">
      <c r="B17" s="77" t="s">
        <v>8</v>
      </c>
      <c r="C17" s="77"/>
      <c r="D17" s="77"/>
      <c r="E17" s="89">
        <v>15</v>
      </c>
      <c r="F17" s="8">
        <f t="shared" ref="F17:F25" si="10">E17/26*100</f>
        <v>57.692307692307686</v>
      </c>
      <c r="H17" s="35" t="s">
        <v>7</v>
      </c>
      <c r="K17" s="43">
        <v>2</v>
      </c>
      <c r="L17" s="5">
        <v>9.5238095238095202</v>
      </c>
      <c r="M17" s="5"/>
      <c r="O17" s="35" t="s">
        <v>8</v>
      </c>
      <c r="R17" s="43">
        <v>14</v>
      </c>
      <c r="S17" s="5">
        <v>58.3333333333333</v>
      </c>
      <c r="U17" s="35" t="s">
        <v>8</v>
      </c>
      <c r="X17" s="43">
        <v>8</v>
      </c>
      <c r="Y17" s="5">
        <f t="shared" ref="Y17:Y23" si="11">X17/13*100</f>
        <v>61.53846153846154</v>
      </c>
      <c r="Z17" s="5"/>
      <c r="AB17" s="35" t="s">
        <v>7</v>
      </c>
      <c r="AE17" s="43">
        <v>7</v>
      </c>
      <c r="AF17" s="5">
        <f t="shared" ref="AF17:AF30" si="12">AE17/48*100</f>
        <v>14.583333333333334</v>
      </c>
      <c r="AH17" s="35" t="s">
        <v>7</v>
      </c>
      <c r="AK17" s="43">
        <v>6</v>
      </c>
      <c r="AL17" s="5">
        <v>15.384615384615399</v>
      </c>
      <c r="AM17" s="5"/>
      <c r="AO17" s="35" t="s">
        <v>8</v>
      </c>
      <c r="AR17" s="43">
        <v>5</v>
      </c>
      <c r="AS17" s="5">
        <v>10.869565217391299</v>
      </c>
      <c r="AU17" s="35" t="s">
        <v>8</v>
      </c>
      <c r="AX17" s="43">
        <v>19</v>
      </c>
      <c r="AY17" s="5">
        <f t="shared" ref="AY17:AY24" si="13">AX17/27*100</f>
        <v>70.370370370370367</v>
      </c>
      <c r="AZ17" s="5"/>
      <c r="BB17" s="35" t="s">
        <v>7</v>
      </c>
      <c r="BE17" s="43">
        <v>10</v>
      </c>
      <c r="BF17" s="5">
        <f t="shared" ref="BF17:BF31" si="14">BE17/57*100</f>
        <v>17.543859649122805</v>
      </c>
      <c r="BH17" s="35" t="s">
        <v>8</v>
      </c>
      <c r="BK17" s="43">
        <v>22</v>
      </c>
      <c r="BL17" s="5">
        <f t="shared" ref="BL17:BL29" si="15">BK17/41*100</f>
        <v>53.658536585365859</v>
      </c>
      <c r="BM17" s="5"/>
      <c r="BO17" s="35" t="s">
        <v>8</v>
      </c>
      <c r="BR17" s="43">
        <v>11</v>
      </c>
      <c r="BS17" s="5">
        <v>35.4838709677419</v>
      </c>
    </row>
    <row r="18" spans="2:71" ht="18" customHeight="1">
      <c r="B18" s="77" t="s">
        <v>27</v>
      </c>
      <c r="C18" s="77"/>
      <c r="D18" s="77"/>
      <c r="E18" s="89">
        <v>1</v>
      </c>
      <c r="F18" s="8">
        <f t="shared" si="10"/>
        <v>3.8461538461538463</v>
      </c>
      <c r="H18" s="35" t="s">
        <v>8</v>
      </c>
      <c r="K18" s="43">
        <v>10</v>
      </c>
      <c r="L18" s="5">
        <v>47.619047619047599</v>
      </c>
      <c r="M18" s="5"/>
      <c r="O18" s="35" t="s">
        <v>10</v>
      </c>
      <c r="R18" s="43">
        <v>1</v>
      </c>
      <c r="S18" s="5">
        <v>4.1666666666666696</v>
      </c>
      <c r="U18" s="35" t="s">
        <v>27</v>
      </c>
      <c r="X18" s="43">
        <v>1</v>
      </c>
      <c r="Y18" s="5">
        <f t="shared" si="11"/>
        <v>7.6923076923076925</v>
      </c>
      <c r="Z18" s="5"/>
      <c r="AB18" s="35" t="s">
        <v>8</v>
      </c>
      <c r="AE18" s="43">
        <v>31</v>
      </c>
      <c r="AF18" s="5">
        <f t="shared" si="12"/>
        <v>64.583333333333343</v>
      </c>
      <c r="AH18" s="35" t="s">
        <v>8</v>
      </c>
      <c r="AK18" s="43">
        <v>24</v>
      </c>
      <c r="AL18" s="5">
        <v>61.538461538461497</v>
      </c>
      <c r="AM18" s="5"/>
      <c r="AO18" s="35" t="s">
        <v>10</v>
      </c>
      <c r="AR18" s="43">
        <v>1</v>
      </c>
      <c r="AS18" s="5">
        <v>2.1739130434782599</v>
      </c>
      <c r="AU18" s="35" t="s">
        <v>9</v>
      </c>
      <c r="AX18" s="43">
        <v>1</v>
      </c>
      <c r="AY18" s="5">
        <f t="shared" si="13"/>
        <v>3.7037037037037033</v>
      </c>
      <c r="AZ18" s="5"/>
      <c r="BB18" s="35" t="s">
        <v>8</v>
      </c>
      <c r="BE18" s="43">
        <v>33</v>
      </c>
      <c r="BF18" s="5">
        <f t="shared" si="14"/>
        <v>57.894736842105267</v>
      </c>
      <c r="BH18" s="35" t="s">
        <v>10</v>
      </c>
      <c r="BK18" s="43">
        <v>1</v>
      </c>
      <c r="BL18" s="5">
        <f t="shared" si="15"/>
        <v>2.4390243902439024</v>
      </c>
      <c r="BM18" s="5"/>
      <c r="BO18" s="35" t="s">
        <v>25</v>
      </c>
      <c r="BR18" s="43">
        <v>1</v>
      </c>
      <c r="BS18" s="5">
        <v>3.2258064516128999</v>
      </c>
    </row>
    <row r="19" spans="2:71" ht="18" customHeight="1">
      <c r="B19" s="35" t="s">
        <v>13</v>
      </c>
      <c r="E19" s="89">
        <v>1</v>
      </c>
      <c r="F19" s="8">
        <f t="shared" si="10"/>
        <v>3.8461538461538463</v>
      </c>
      <c r="H19" s="77" t="s">
        <v>27</v>
      </c>
      <c r="I19" s="77"/>
      <c r="J19" s="77"/>
      <c r="K19" s="43">
        <v>2</v>
      </c>
      <c r="L19" s="5">
        <v>9.5238095238095202</v>
      </c>
      <c r="M19" s="5"/>
      <c r="O19" s="35" t="s">
        <v>27</v>
      </c>
      <c r="R19" s="43">
        <v>2</v>
      </c>
      <c r="S19" s="5">
        <v>8.3333333333333304</v>
      </c>
      <c r="U19" s="35" t="s">
        <v>25</v>
      </c>
      <c r="X19" s="43">
        <v>1</v>
      </c>
      <c r="Y19" s="5">
        <f t="shared" si="11"/>
        <v>7.6923076923076925</v>
      </c>
      <c r="Z19" s="5"/>
      <c r="AB19" s="35" t="s">
        <v>10</v>
      </c>
      <c r="AE19" s="43">
        <v>2</v>
      </c>
      <c r="AF19" s="5">
        <f t="shared" si="12"/>
        <v>4.1666666666666661</v>
      </c>
      <c r="AH19" s="35" t="s">
        <v>10</v>
      </c>
      <c r="AK19" s="43">
        <v>2</v>
      </c>
      <c r="AL19" s="5">
        <v>5.1282051282051304</v>
      </c>
      <c r="AM19" s="5"/>
      <c r="AO19" s="35" t="s">
        <v>27</v>
      </c>
      <c r="AR19" s="43">
        <v>2</v>
      </c>
      <c r="AS19" s="5">
        <v>4.3478260869565197</v>
      </c>
      <c r="AU19" s="35" t="s">
        <v>10</v>
      </c>
      <c r="AX19" s="43">
        <v>2</v>
      </c>
      <c r="AY19" s="5">
        <f t="shared" si="13"/>
        <v>7.4074074074074066</v>
      </c>
      <c r="AZ19" s="5"/>
      <c r="BB19" s="35" t="s">
        <v>10</v>
      </c>
      <c r="BE19" s="43">
        <v>2</v>
      </c>
      <c r="BF19" s="5">
        <f t="shared" si="14"/>
        <v>3.5087719298245612</v>
      </c>
      <c r="BH19" s="35" t="s">
        <v>27</v>
      </c>
      <c r="BK19" s="43">
        <v>2</v>
      </c>
      <c r="BL19" s="5">
        <f t="shared" si="15"/>
        <v>4.8780487804878048</v>
      </c>
      <c r="BM19" s="5"/>
      <c r="BO19" s="35" t="s">
        <v>12</v>
      </c>
      <c r="BR19" s="43">
        <v>2</v>
      </c>
      <c r="BS19" s="5">
        <v>6.4516129032258096</v>
      </c>
    </row>
    <row r="20" spans="2:71" ht="18" customHeight="1">
      <c r="B20" s="77" t="s">
        <v>14</v>
      </c>
      <c r="C20" s="77"/>
      <c r="D20" s="77"/>
      <c r="E20" s="89">
        <v>1</v>
      </c>
      <c r="F20" s="8">
        <f t="shared" si="10"/>
        <v>3.8461538461538463</v>
      </c>
      <c r="H20" s="77" t="s">
        <v>375</v>
      </c>
      <c r="I20" s="77"/>
      <c r="J20" s="77"/>
      <c r="K20" s="43">
        <v>1</v>
      </c>
      <c r="L20" s="5">
        <v>4.7619047619047601</v>
      </c>
      <c r="M20" s="5"/>
      <c r="O20" s="35" t="s">
        <v>13</v>
      </c>
      <c r="R20" s="43">
        <v>1</v>
      </c>
      <c r="S20" s="5">
        <v>4.1666666666666696</v>
      </c>
      <c r="U20" s="35" t="s">
        <v>13</v>
      </c>
      <c r="X20" s="43">
        <v>1</v>
      </c>
      <c r="Y20" s="5">
        <f t="shared" si="11"/>
        <v>7.6923076923076925</v>
      </c>
      <c r="Z20" s="5"/>
      <c r="AB20" s="35" t="s">
        <v>27</v>
      </c>
      <c r="AE20" s="43">
        <v>2</v>
      </c>
      <c r="AF20" s="5">
        <f t="shared" si="12"/>
        <v>4.1666666666666661</v>
      </c>
      <c r="AH20" s="35" t="s">
        <v>27</v>
      </c>
      <c r="AK20" s="43">
        <v>1</v>
      </c>
      <c r="AL20" s="5">
        <v>2.5641025641025599</v>
      </c>
      <c r="AM20" s="5"/>
      <c r="AO20" s="35" t="s">
        <v>375</v>
      </c>
      <c r="AR20" s="43">
        <v>1</v>
      </c>
      <c r="AS20" s="5">
        <v>2.1739130434782599</v>
      </c>
      <c r="AU20" s="35" t="s">
        <v>13</v>
      </c>
      <c r="AX20" s="43">
        <v>1</v>
      </c>
      <c r="AY20" s="5">
        <f t="shared" si="13"/>
        <v>3.7037037037037033</v>
      </c>
      <c r="AZ20" s="5"/>
      <c r="BB20" s="35" t="s">
        <v>11</v>
      </c>
      <c r="BE20" s="43">
        <v>1</v>
      </c>
      <c r="BF20" s="5">
        <f t="shared" si="14"/>
        <v>1.7543859649122806</v>
      </c>
      <c r="BH20" s="35" t="s">
        <v>25</v>
      </c>
      <c r="BK20" s="43">
        <v>1</v>
      </c>
      <c r="BL20" s="5">
        <f t="shared" si="15"/>
        <v>2.4390243902439024</v>
      </c>
      <c r="BM20" s="5"/>
      <c r="BO20" s="35" t="s">
        <v>30</v>
      </c>
      <c r="BR20" s="43">
        <v>1</v>
      </c>
      <c r="BS20" s="5">
        <v>3.2258064516128999</v>
      </c>
    </row>
    <row r="21" spans="2:71" ht="18" customHeight="1">
      <c r="B21" s="77" t="s">
        <v>15</v>
      </c>
      <c r="C21" s="77"/>
      <c r="D21" s="77"/>
      <c r="E21" s="89">
        <v>5</v>
      </c>
      <c r="F21" s="8">
        <f t="shared" si="10"/>
        <v>19.230769230769234</v>
      </c>
      <c r="H21" s="35" t="s">
        <v>13</v>
      </c>
      <c r="K21" s="43">
        <v>1</v>
      </c>
      <c r="L21" s="5">
        <v>4.7619047619047601</v>
      </c>
      <c r="M21" s="5"/>
      <c r="O21" s="35" t="s">
        <v>14</v>
      </c>
      <c r="R21" s="43">
        <v>3</v>
      </c>
      <c r="S21" s="5">
        <v>12.5</v>
      </c>
      <c r="U21" s="35" t="s">
        <v>15</v>
      </c>
      <c r="X21" s="43">
        <v>1</v>
      </c>
      <c r="Y21" s="5">
        <f t="shared" si="11"/>
        <v>7.6923076923076925</v>
      </c>
      <c r="Z21" s="5"/>
      <c r="AB21" s="35" t="s">
        <v>375</v>
      </c>
      <c r="AE21" s="43">
        <v>1</v>
      </c>
      <c r="AF21" s="5">
        <f t="shared" si="12"/>
        <v>2.083333333333333</v>
      </c>
      <c r="AH21" s="35" t="s">
        <v>25</v>
      </c>
      <c r="AK21" s="43">
        <v>1</v>
      </c>
      <c r="AL21" s="5">
        <v>2.5641025641025599</v>
      </c>
      <c r="AM21" s="5"/>
      <c r="AO21" s="35" t="s">
        <v>13</v>
      </c>
      <c r="AR21" s="43">
        <v>15</v>
      </c>
      <c r="AS21" s="5">
        <v>32.6086956521739</v>
      </c>
      <c r="AU21" s="35" t="s">
        <v>15</v>
      </c>
      <c r="AX21" s="43">
        <v>1</v>
      </c>
      <c r="AY21" s="5">
        <f t="shared" si="13"/>
        <v>3.7037037037037033</v>
      </c>
      <c r="AZ21" s="5"/>
      <c r="BB21" s="35" t="s">
        <v>27</v>
      </c>
      <c r="BE21" s="43">
        <v>1</v>
      </c>
      <c r="BF21" s="5">
        <f t="shared" si="14"/>
        <v>1.7543859649122806</v>
      </c>
      <c r="BH21" s="35" t="s">
        <v>12</v>
      </c>
      <c r="BK21" s="43">
        <v>2</v>
      </c>
      <c r="BL21" s="5">
        <f t="shared" si="15"/>
        <v>4.8780487804878048</v>
      </c>
      <c r="BM21" s="5"/>
      <c r="BO21" s="35" t="s">
        <v>13</v>
      </c>
      <c r="BR21" s="43">
        <v>1</v>
      </c>
      <c r="BS21" s="5">
        <v>3.2258064516128999</v>
      </c>
    </row>
    <row r="22" spans="2:71" ht="18" customHeight="1">
      <c r="B22" s="77" t="s">
        <v>16</v>
      </c>
      <c r="C22" s="77"/>
      <c r="D22" s="77"/>
      <c r="E22" s="89">
        <v>1</v>
      </c>
      <c r="F22" s="8">
        <f t="shared" si="10"/>
        <v>3.8461538461538463</v>
      </c>
      <c r="H22" s="35" t="s">
        <v>14</v>
      </c>
      <c r="K22" s="43">
        <v>2</v>
      </c>
      <c r="L22" s="5">
        <v>9.5238095238095202</v>
      </c>
      <c r="M22" s="5"/>
      <c r="O22" s="35" t="s">
        <v>28</v>
      </c>
      <c r="R22" s="43">
        <v>1</v>
      </c>
      <c r="S22" s="5">
        <v>4.1666666666666696</v>
      </c>
      <c r="U22" s="35" t="s">
        <v>17</v>
      </c>
      <c r="X22" s="43">
        <v>1</v>
      </c>
      <c r="Y22" s="5">
        <f t="shared" si="11"/>
        <v>7.6923076923076925</v>
      </c>
      <c r="Z22" s="5"/>
      <c r="AB22" s="35" t="s">
        <v>25</v>
      </c>
      <c r="AE22" s="43">
        <v>2</v>
      </c>
      <c r="AF22" s="5">
        <f t="shared" si="12"/>
        <v>4.1666666666666661</v>
      </c>
      <c r="AH22" s="35" t="s">
        <v>13</v>
      </c>
      <c r="AK22" s="43">
        <v>3</v>
      </c>
      <c r="AL22" s="5">
        <v>7.6923076923076898</v>
      </c>
      <c r="AM22" s="5"/>
      <c r="AO22" s="35" t="s">
        <v>28</v>
      </c>
      <c r="AR22" s="43">
        <v>1</v>
      </c>
      <c r="AS22" s="5">
        <v>2.1739130434782599</v>
      </c>
      <c r="AU22" s="35" t="s">
        <v>433</v>
      </c>
      <c r="AX22" s="43">
        <v>1</v>
      </c>
      <c r="AY22" s="5">
        <f t="shared" si="13"/>
        <v>3.7037037037037033</v>
      </c>
      <c r="AZ22" s="5"/>
      <c r="BB22" s="35" t="s">
        <v>25</v>
      </c>
      <c r="BE22" s="43">
        <v>1</v>
      </c>
      <c r="BF22" s="5">
        <f t="shared" si="14"/>
        <v>1.7543859649122806</v>
      </c>
      <c r="BH22" s="35" t="s">
        <v>13</v>
      </c>
      <c r="BK22" s="43">
        <v>2</v>
      </c>
      <c r="BL22" s="5">
        <f t="shared" si="15"/>
        <v>4.8780487804878048</v>
      </c>
      <c r="BM22" s="5"/>
      <c r="BO22" s="35" t="s">
        <v>14</v>
      </c>
      <c r="BR22" s="43">
        <v>4</v>
      </c>
      <c r="BS22" s="5">
        <v>12.9032258064516</v>
      </c>
    </row>
    <row r="23" spans="2:71" ht="18" customHeight="1">
      <c r="B23" s="77" t="s">
        <v>26</v>
      </c>
      <c r="C23" s="77"/>
      <c r="D23" s="77"/>
      <c r="E23" s="89">
        <v>1</v>
      </c>
      <c r="F23" s="8">
        <f t="shared" si="10"/>
        <v>3.8461538461538463</v>
      </c>
      <c r="H23" s="35" t="s">
        <v>15</v>
      </c>
      <c r="K23" s="43">
        <v>5</v>
      </c>
      <c r="L23" s="5">
        <v>23.8095238095238</v>
      </c>
      <c r="M23" s="5"/>
      <c r="O23" s="35" t="s">
        <v>15</v>
      </c>
      <c r="R23" s="43">
        <v>6</v>
      </c>
      <c r="S23" s="5">
        <v>25</v>
      </c>
      <c r="U23" s="79" t="s">
        <v>22</v>
      </c>
      <c r="V23" s="79"/>
      <c r="W23" s="79"/>
      <c r="X23" s="93">
        <v>1</v>
      </c>
      <c r="Y23" s="5">
        <f t="shared" si="11"/>
        <v>7.6923076923076925</v>
      </c>
      <c r="Z23" s="5"/>
      <c r="AB23" s="35" t="s">
        <v>12</v>
      </c>
      <c r="AE23" s="43">
        <v>1</v>
      </c>
      <c r="AF23" s="5">
        <f t="shared" si="12"/>
        <v>2.083333333333333</v>
      </c>
      <c r="AH23" s="35" t="s">
        <v>14</v>
      </c>
      <c r="AK23" s="43">
        <v>2</v>
      </c>
      <c r="AL23" s="5">
        <v>5.1282051282051304</v>
      </c>
      <c r="AM23" s="5"/>
      <c r="AO23" s="35" t="s">
        <v>15</v>
      </c>
      <c r="AR23" s="43">
        <v>17</v>
      </c>
      <c r="AS23" s="5">
        <v>36.956521739130402</v>
      </c>
      <c r="AU23" s="35" t="s">
        <v>17</v>
      </c>
      <c r="AX23" s="43">
        <v>1</v>
      </c>
      <c r="AY23" s="5">
        <f t="shared" si="13"/>
        <v>3.7037037037037033</v>
      </c>
      <c r="AZ23" s="5"/>
      <c r="BB23" s="35" t="s">
        <v>13</v>
      </c>
      <c r="BE23" s="43">
        <v>4</v>
      </c>
      <c r="BF23" s="5">
        <f t="shared" si="14"/>
        <v>7.0175438596491224</v>
      </c>
      <c r="BH23" s="35" t="s">
        <v>14</v>
      </c>
      <c r="BK23" s="43">
        <v>3</v>
      </c>
      <c r="BL23" s="5">
        <f t="shared" si="15"/>
        <v>7.3170731707317067</v>
      </c>
      <c r="BM23" s="5"/>
      <c r="BO23" s="35" t="s">
        <v>15</v>
      </c>
      <c r="BR23" s="43">
        <v>2</v>
      </c>
      <c r="BS23" s="5">
        <v>6.4516129032258096</v>
      </c>
    </row>
    <row r="24" spans="2:71" ht="18" customHeight="1" thickBot="1">
      <c r="B24" s="77" t="s">
        <v>17</v>
      </c>
      <c r="C24" s="77"/>
      <c r="D24" s="77"/>
      <c r="E24" s="89">
        <v>2</v>
      </c>
      <c r="F24" s="8">
        <f t="shared" si="10"/>
        <v>7.6923076923076925</v>
      </c>
      <c r="H24" s="35" t="s">
        <v>16</v>
      </c>
      <c r="K24" s="43">
        <v>1</v>
      </c>
      <c r="L24" s="5">
        <v>4.7619047619047601</v>
      </c>
      <c r="M24" s="5"/>
      <c r="O24" s="35" t="s">
        <v>16</v>
      </c>
      <c r="R24" s="43">
        <v>1</v>
      </c>
      <c r="S24" s="5">
        <v>4.1666666666666696</v>
      </c>
      <c r="U24" s="82" t="s">
        <v>2</v>
      </c>
      <c r="V24" s="82"/>
      <c r="W24" s="82"/>
      <c r="X24" s="59">
        <f>SUM(X16:X23)</f>
        <v>15</v>
      </c>
      <c r="Y24" s="86">
        <f>SUM(Y16:Y23)</f>
        <v>115.38461538461539</v>
      </c>
      <c r="Z24" s="11"/>
      <c r="AB24" s="35" t="s">
        <v>13</v>
      </c>
      <c r="AE24" s="43">
        <v>3</v>
      </c>
      <c r="AF24" s="5">
        <f t="shared" si="12"/>
        <v>6.25</v>
      </c>
      <c r="AH24" s="35" t="s">
        <v>28</v>
      </c>
      <c r="AK24" s="43">
        <v>1</v>
      </c>
      <c r="AL24" s="5">
        <v>2.5641025641025599</v>
      </c>
      <c r="AM24" s="5"/>
      <c r="AO24" s="35" t="s">
        <v>16</v>
      </c>
      <c r="AR24" s="43">
        <v>1</v>
      </c>
      <c r="AS24" s="5">
        <v>2.1739130434782599</v>
      </c>
      <c r="AU24" s="79" t="s">
        <v>22</v>
      </c>
      <c r="AV24" s="79"/>
      <c r="AW24" s="79"/>
      <c r="AX24" s="93">
        <v>2</v>
      </c>
      <c r="AY24" s="5">
        <f t="shared" si="13"/>
        <v>7.4074074074074066</v>
      </c>
      <c r="AZ24" s="5"/>
      <c r="BB24" s="35" t="s">
        <v>14</v>
      </c>
      <c r="BE24" s="43">
        <v>5</v>
      </c>
      <c r="BF24" s="5">
        <f t="shared" si="14"/>
        <v>8.7719298245614024</v>
      </c>
      <c r="BH24" s="35" t="s">
        <v>28</v>
      </c>
      <c r="BK24" s="43">
        <v>1</v>
      </c>
      <c r="BL24" s="5">
        <f t="shared" si="15"/>
        <v>2.4390243902439024</v>
      </c>
      <c r="BM24" s="5"/>
      <c r="BO24" s="35" t="s">
        <v>432</v>
      </c>
      <c r="BR24" s="43">
        <v>1</v>
      </c>
      <c r="BS24" s="5">
        <v>3.2258064516128999</v>
      </c>
    </row>
    <row r="25" spans="2:71" ht="18" customHeight="1" thickTop="1" thickBot="1">
      <c r="B25" s="66" t="s">
        <v>22</v>
      </c>
      <c r="C25" s="66"/>
      <c r="D25" s="66"/>
      <c r="E25" s="90">
        <v>0</v>
      </c>
      <c r="F25" s="8">
        <f t="shared" si="10"/>
        <v>0</v>
      </c>
      <c r="H25" s="35" t="s">
        <v>26</v>
      </c>
      <c r="K25" s="43">
        <v>2</v>
      </c>
      <c r="L25" s="5">
        <v>9.5238095238095202</v>
      </c>
      <c r="M25" s="5"/>
      <c r="O25" s="35" t="s">
        <v>26</v>
      </c>
      <c r="R25" s="43">
        <v>1</v>
      </c>
      <c r="S25" s="5">
        <v>4.1666666666666696</v>
      </c>
      <c r="U25" s="84" t="s">
        <v>312</v>
      </c>
      <c r="V25" s="84"/>
      <c r="W25" s="84"/>
      <c r="X25" s="92">
        <v>13</v>
      </c>
      <c r="Y25" s="87">
        <v>100</v>
      </c>
      <c r="Z25" s="19"/>
      <c r="AB25" s="35" t="s">
        <v>28</v>
      </c>
      <c r="AE25" s="43">
        <v>1</v>
      </c>
      <c r="AF25" s="5">
        <f t="shared" si="12"/>
        <v>2.083333333333333</v>
      </c>
      <c r="AH25" s="35" t="s">
        <v>15</v>
      </c>
      <c r="AK25" s="43">
        <v>4</v>
      </c>
      <c r="AL25" s="5">
        <v>10.2564102564103</v>
      </c>
      <c r="AM25" s="5"/>
      <c r="AO25" s="35" t="s">
        <v>369</v>
      </c>
      <c r="AR25" s="43">
        <v>1</v>
      </c>
      <c r="AS25" s="5">
        <v>2.1739130434782599</v>
      </c>
      <c r="AU25" s="82" t="s">
        <v>2</v>
      </c>
      <c r="AV25" s="82"/>
      <c r="AW25" s="82"/>
      <c r="AX25" s="59">
        <v>34</v>
      </c>
      <c r="AY25" s="86">
        <f>SUM(AY16:AY24)</f>
        <v>125.92592592592594</v>
      </c>
      <c r="AZ25" s="11"/>
      <c r="BB25" s="35" t="s">
        <v>28</v>
      </c>
      <c r="BE25" s="43">
        <v>1</v>
      </c>
      <c r="BF25" s="5">
        <f t="shared" si="14"/>
        <v>1.7543859649122806</v>
      </c>
      <c r="BH25" s="35" t="s">
        <v>15</v>
      </c>
      <c r="BK25" s="43">
        <v>5</v>
      </c>
      <c r="BL25" s="5">
        <f t="shared" si="15"/>
        <v>12.195121951219512</v>
      </c>
      <c r="BM25" s="5"/>
      <c r="BO25" s="35" t="s">
        <v>17</v>
      </c>
      <c r="BR25" s="43">
        <v>4</v>
      </c>
      <c r="BS25" s="5">
        <v>12.9032258064516</v>
      </c>
    </row>
    <row r="26" spans="2:71" ht="18" customHeight="1" thickTop="1" thickBot="1">
      <c r="B26" s="82" t="s">
        <v>2</v>
      </c>
      <c r="C26" s="82"/>
      <c r="D26" s="82"/>
      <c r="E26" s="91">
        <v>29</v>
      </c>
      <c r="F26" s="83">
        <f>SUM(F16:F25)</f>
        <v>111.5384615384615</v>
      </c>
      <c r="H26" s="79" t="s">
        <v>22</v>
      </c>
      <c r="I26" s="79"/>
      <c r="J26" s="79"/>
      <c r="K26" s="93">
        <v>1</v>
      </c>
      <c r="L26" s="5">
        <v>4.7619047619047601</v>
      </c>
      <c r="M26" s="5"/>
      <c r="O26" s="79" t="s">
        <v>22</v>
      </c>
      <c r="P26" s="79"/>
      <c r="Q26" s="79"/>
      <c r="R26" s="93">
        <v>0</v>
      </c>
      <c r="S26" s="5">
        <v>0</v>
      </c>
      <c r="AB26" s="35" t="s">
        <v>15</v>
      </c>
      <c r="AE26" s="43">
        <v>4</v>
      </c>
      <c r="AF26" s="5">
        <f t="shared" si="12"/>
        <v>8.3333333333333321</v>
      </c>
      <c r="AH26" s="35" t="s">
        <v>16</v>
      </c>
      <c r="AK26" s="43">
        <v>1</v>
      </c>
      <c r="AL26" s="5">
        <v>2.5641025641025599</v>
      </c>
      <c r="AM26" s="5"/>
      <c r="AO26" s="35" t="s">
        <v>431</v>
      </c>
      <c r="AR26" s="43">
        <v>1</v>
      </c>
      <c r="AS26" s="5">
        <v>2.1739130434782599</v>
      </c>
      <c r="AU26" s="84" t="s">
        <v>312</v>
      </c>
      <c r="AV26" s="84"/>
      <c r="AW26" s="84"/>
      <c r="AX26" s="92">
        <v>27</v>
      </c>
      <c r="AY26" s="87">
        <v>100</v>
      </c>
      <c r="AZ26" s="19"/>
      <c r="BB26" s="35" t="s">
        <v>15</v>
      </c>
      <c r="BE26" s="43">
        <v>5</v>
      </c>
      <c r="BF26" s="5">
        <f t="shared" si="14"/>
        <v>8.7719298245614024</v>
      </c>
      <c r="BH26" s="35" t="s">
        <v>431</v>
      </c>
      <c r="BK26" s="43">
        <v>1</v>
      </c>
      <c r="BL26" s="5">
        <f t="shared" si="15"/>
        <v>2.4390243902439024</v>
      </c>
      <c r="BM26" s="5"/>
      <c r="BO26" s="79" t="s">
        <v>22</v>
      </c>
      <c r="BP26" s="79"/>
      <c r="BQ26" s="79"/>
      <c r="BR26" s="93">
        <v>4</v>
      </c>
      <c r="BS26" s="5">
        <v>12.9032258064516</v>
      </c>
    </row>
    <row r="27" spans="2:71" ht="18" customHeight="1" thickTop="1" thickBot="1">
      <c r="B27" s="84" t="s">
        <v>312</v>
      </c>
      <c r="C27" s="84"/>
      <c r="D27" s="84"/>
      <c r="E27" s="92">
        <v>26</v>
      </c>
      <c r="F27" s="85">
        <v>100</v>
      </c>
      <c r="H27" s="82" t="s">
        <v>2</v>
      </c>
      <c r="I27" s="82"/>
      <c r="J27" s="82"/>
      <c r="K27" s="59">
        <v>28</v>
      </c>
      <c r="L27" s="86">
        <v>133.333333333333</v>
      </c>
      <c r="M27" s="11"/>
      <c r="O27" s="82" t="s">
        <v>2</v>
      </c>
      <c r="P27" s="82"/>
      <c r="Q27" s="82"/>
      <c r="R27" s="59">
        <v>32</v>
      </c>
      <c r="S27" s="86">
        <v>133.333333333333</v>
      </c>
      <c r="U27" s="66"/>
      <c r="V27" s="66"/>
      <c r="W27" s="66"/>
      <c r="AB27" s="35" t="s">
        <v>16</v>
      </c>
      <c r="AE27" s="43">
        <v>2</v>
      </c>
      <c r="AF27" s="5">
        <f t="shared" si="12"/>
        <v>4.1666666666666661</v>
      </c>
      <c r="AH27" s="35" t="s">
        <v>26</v>
      </c>
      <c r="AK27" s="43">
        <v>1</v>
      </c>
      <c r="AL27" s="5">
        <v>2.5641025641025599</v>
      </c>
      <c r="AM27" s="5"/>
      <c r="AO27" s="35" t="s">
        <v>432</v>
      </c>
      <c r="AR27" s="43">
        <v>1</v>
      </c>
      <c r="AS27" s="5">
        <v>2.1739130434782599</v>
      </c>
      <c r="BB27" s="35" t="s">
        <v>16</v>
      </c>
      <c r="BE27" s="43">
        <v>1</v>
      </c>
      <c r="BF27" s="5">
        <f t="shared" si="14"/>
        <v>1.7543859649122806</v>
      </c>
      <c r="BH27" s="35" t="s">
        <v>433</v>
      </c>
      <c r="BK27" s="43">
        <v>1</v>
      </c>
      <c r="BL27" s="5">
        <f t="shared" si="15"/>
        <v>2.4390243902439024</v>
      </c>
      <c r="BM27" s="5"/>
      <c r="BO27" s="82" t="s">
        <v>2</v>
      </c>
      <c r="BP27" s="82"/>
      <c r="BQ27" s="82"/>
      <c r="BR27" s="59">
        <v>35</v>
      </c>
      <c r="BS27" s="86">
        <v>112.903225806452</v>
      </c>
    </row>
    <row r="28" spans="2:71" ht="18" customHeight="1" thickTop="1">
      <c r="F28" s="3"/>
      <c r="H28" s="84" t="s">
        <v>312</v>
      </c>
      <c r="I28" s="84"/>
      <c r="J28" s="84"/>
      <c r="K28" s="92">
        <v>21</v>
      </c>
      <c r="L28" s="87">
        <v>100</v>
      </c>
      <c r="M28" s="19"/>
      <c r="O28" s="84" t="s">
        <v>312</v>
      </c>
      <c r="P28" s="84"/>
      <c r="Q28" s="84"/>
      <c r="R28" s="92">
        <v>24</v>
      </c>
      <c r="S28" s="87">
        <v>100</v>
      </c>
      <c r="AB28" s="35" t="s">
        <v>26</v>
      </c>
      <c r="AE28" s="43">
        <v>1</v>
      </c>
      <c r="AF28" s="5">
        <f t="shared" si="12"/>
        <v>2.083333333333333</v>
      </c>
      <c r="AH28" s="35" t="s">
        <v>17</v>
      </c>
      <c r="AK28" s="43">
        <v>1</v>
      </c>
      <c r="AL28" s="5">
        <v>2.5641025641025599</v>
      </c>
      <c r="AM28" s="5"/>
      <c r="AO28" s="35" t="s">
        <v>26</v>
      </c>
      <c r="AR28" s="43">
        <v>1</v>
      </c>
      <c r="AS28" s="5">
        <v>2.1739130434782599</v>
      </c>
      <c r="AU28" s="66"/>
      <c r="AV28" s="66"/>
      <c r="AW28" s="66"/>
      <c r="BB28" s="35" t="s">
        <v>431</v>
      </c>
      <c r="BE28" s="43">
        <v>1</v>
      </c>
      <c r="BF28" s="5">
        <f t="shared" si="14"/>
        <v>1.7543859649122806</v>
      </c>
      <c r="BH28" s="35" t="s">
        <v>17</v>
      </c>
      <c r="BK28" s="43">
        <v>2</v>
      </c>
      <c r="BL28" s="5">
        <f t="shared" si="15"/>
        <v>4.8780487804878048</v>
      </c>
      <c r="BM28" s="5"/>
      <c r="BO28" s="84" t="s">
        <v>312</v>
      </c>
      <c r="BP28" s="84"/>
      <c r="BQ28" s="84"/>
      <c r="BR28" s="92">
        <v>31</v>
      </c>
      <c r="BS28" s="87"/>
    </row>
    <row r="29" spans="2:71" ht="18" customHeight="1">
      <c r="O29" s="47"/>
      <c r="P29" s="47"/>
      <c r="Q29" s="47"/>
      <c r="R29" s="3"/>
      <c r="S29" s="3"/>
      <c r="AB29" s="35" t="s">
        <v>17</v>
      </c>
      <c r="AE29" s="43">
        <v>1</v>
      </c>
      <c r="AF29" s="5">
        <f t="shared" si="12"/>
        <v>2.083333333333333</v>
      </c>
      <c r="AH29" s="79" t="s">
        <v>22</v>
      </c>
      <c r="AI29" s="79"/>
      <c r="AJ29" s="79"/>
      <c r="AK29" s="93">
        <v>2</v>
      </c>
      <c r="AL29" s="5">
        <v>5.1282051282051304</v>
      </c>
      <c r="AM29" s="5"/>
      <c r="AO29" s="35" t="s">
        <v>374</v>
      </c>
      <c r="AR29" s="43">
        <v>1</v>
      </c>
      <c r="AS29" s="5">
        <v>2.1739130434782599</v>
      </c>
      <c r="BB29" s="35" t="s">
        <v>433</v>
      </c>
      <c r="BE29" s="43">
        <v>1</v>
      </c>
      <c r="BF29" s="5">
        <f t="shared" si="14"/>
        <v>1.7543859649122806</v>
      </c>
      <c r="BH29" s="79" t="s">
        <v>22</v>
      </c>
      <c r="BI29" s="79"/>
      <c r="BJ29" s="79"/>
      <c r="BK29" s="93">
        <v>2</v>
      </c>
      <c r="BL29" s="5">
        <f t="shared" si="15"/>
        <v>4.8780487804878048</v>
      </c>
      <c r="BM29" s="5"/>
    </row>
    <row r="30" spans="2:71" ht="18" customHeight="1" thickBot="1">
      <c r="H30" s="66"/>
      <c r="I30" s="66"/>
      <c r="J30" s="66"/>
      <c r="O30" s="66"/>
      <c r="P30" s="66"/>
      <c r="Q30" s="66"/>
      <c r="AB30" s="79" t="s">
        <v>22</v>
      </c>
      <c r="AC30" s="79"/>
      <c r="AD30" s="79"/>
      <c r="AE30" s="93">
        <v>2</v>
      </c>
      <c r="AF30" s="5">
        <f t="shared" si="12"/>
        <v>4.1666666666666661</v>
      </c>
      <c r="AH30" s="82" t="s">
        <v>2</v>
      </c>
      <c r="AI30" s="82"/>
      <c r="AJ30" s="82"/>
      <c r="AK30" s="59">
        <f>SUM(AK16:AK29)</f>
        <v>51</v>
      </c>
      <c r="AL30" s="86">
        <v>130.769230769231</v>
      </c>
      <c r="AM30" s="11"/>
      <c r="AO30" s="35" t="s">
        <v>17</v>
      </c>
      <c r="AR30" s="43">
        <v>2</v>
      </c>
      <c r="AS30" s="5">
        <v>4.3478260869565197</v>
      </c>
      <c r="BB30" s="35" t="s">
        <v>17</v>
      </c>
      <c r="BE30" s="43">
        <v>4</v>
      </c>
      <c r="BF30" s="5">
        <f t="shared" si="14"/>
        <v>7.0175438596491224</v>
      </c>
      <c r="BH30" s="82" t="s">
        <v>2</v>
      </c>
      <c r="BI30" s="82"/>
      <c r="BJ30" s="82"/>
      <c r="BK30" s="59">
        <f>SUM(BK16:BK29)</f>
        <v>49</v>
      </c>
      <c r="BL30" s="86">
        <f>SUM(BL16:BL29)</f>
        <v>119.51219512195121</v>
      </c>
      <c r="BM30" s="11"/>
      <c r="BO30" s="66"/>
      <c r="BP30" s="66"/>
      <c r="BQ30" s="66"/>
    </row>
    <row r="31" spans="2:71" ht="18" customHeight="1" thickTop="1" thickBot="1">
      <c r="AB31" s="82" t="s">
        <v>2</v>
      </c>
      <c r="AC31" s="82"/>
      <c r="AD31" s="82"/>
      <c r="AE31" s="59">
        <f>SUM(AE16:AE30)</f>
        <v>62</v>
      </c>
      <c r="AF31" s="86">
        <f>SUM(AF16:AF30)</f>
        <v>129.16666666666666</v>
      </c>
      <c r="AH31" s="84" t="s">
        <v>312</v>
      </c>
      <c r="AI31" s="84"/>
      <c r="AJ31" s="84"/>
      <c r="AK31" s="92">
        <v>39</v>
      </c>
      <c r="AL31" s="87">
        <v>100</v>
      </c>
      <c r="AM31" s="19"/>
      <c r="AO31" s="79" t="s">
        <v>22</v>
      </c>
      <c r="AP31" s="79"/>
      <c r="AQ31" s="79"/>
      <c r="AR31" s="93">
        <v>2</v>
      </c>
      <c r="AS31" s="5">
        <v>4.3478260869565197</v>
      </c>
      <c r="BB31" s="79" t="s">
        <v>22</v>
      </c>
      <c r="BC31" s="79"/>
      <c r="BD31" s="79"/>
      <c r="BE31" s="93">
        <v>2</v>
      </c>
      <c r="BF31" s="5">
        <f t="shared" si="14"/>
        <v>3.5087719298245612</v>
      </c>
      <c r="BH31" s="84" t="s">
        <v>312</v>
      </c>
      <c r="BI31" s="84"/>
      <c r="BJ31" s="84"/>
      <c r="BK31" s="92">
        <v>41</v>
      </c>
      <c r="BL31" s="87">
        <v>100</v>
      </c>
      <c r="BM31" s="19"/>
    </row>
    <row r="32" spans="2:71" ht="18" customHeight="1" thickTop="1" thickBot="1">
      <c r="AB32" s="84" t="s">
        <v>312</v>
      </c>
      <c r="AC32" s="84"/>
      <c r="AD32" s="84"/>
      <c r="AE32" s="92">
        <v>48</v>
      </c>
      <c r="AF32" s="87">
        <v>100</v>
      </c>
      <c r="AO32" s="82" t="s">
        <v>2</v>
      </c>
      <c r="AP32" s="82"/>
      <c r="AQ32" s="82"/>
      <c r="AR32" s="59">
        <v>55</v>
      </c>
      <c r="AS32" s="86">
        <v>119.565217391304</v>
      </c>
      <c r="BB32" s="82" t="s">
        <v>2</v>
      </c>
      <c r="BC32" s="82"/>
      <c r="BD32" s="82"/>
      <c r="BE32" s="59">
        <f>SUM(BE16:BE31)</f>
        <v>73</v>
      </c>
      <c r="BF32" s="86">
        <f>SUM(BF16:BF31)</f>
        <v>128.07017543859644</v>
      </c>
      <c r="BH32" s="47"/>
      <c r="BI32" s="47"/>
      <c r="BJ32" s="47"/>
      <c r="BK32" s="3"/>
      <c r="BL32" s="3"/>
      <c r="BM32" s="3"/>
    </row>
    <row r="33" spans="28:62" ht="18" customHeight="1" thickTop="1">
      <c r="AB33" s="47"/>
      <c r="AC33" s="47"/>
      <c r="AD33" s="47"/>
      <c r="AE33" s="3"/>
      <c r="AF33" s="3"/>
      <c r="AH33" s="66"/>
      <c r="AI33" s="66"/>
      <c r="AJ33" s="66"/>
      <c r="AO33" s="84" t="s">
        <v>312</v>
      </c>
      <c r="AP33" s="84"/>
      <c r="AQ33" s="84"/>
      <c r="AR33" s="92">
        <v>46</v>
      </c>
      <c r="AS33" s="87">
        <v>100</v>
      </c>
      <c r="BB33" s="84" t="s">
        <v>312</v>
      </c>
      <c r="BC33" s="84"/>
      <c r="BD33" s="84"/>
      <c r="BE33" s="92">
        <v>57</v>
      </c>
      <c r="BF33" s="87">
        <v>100</v>
      </c>
      <c r="BH33" s="66"/>
      <c r="BI33" s="66"/>
      <c r="BJ33" s="66"/>
    </row>
    <row r="34" spans="28:62" ht="18" customHeight="1">
      <c r="AB34" s="66"/>
      <c r="AC34" s="66"/>
      <c r="AD34" s="66"/>
    </row>
    <row r="35" spans="28:62" ht="18" customHeight="1">
      <c r="AO35" s="66"/>
      <c r="AP35" s="66"/>
      <c r="AQ35" s="66"/>
      <c r="BB35" s="66"/>
      <c r="BC35" s="66"/>
      <c r="BD35" s="66"/>
      <c r="BE35" s="13"/>
    </row>
    <row r="36" spans="28:62" ht="18" customHeight="1"/>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1　日常活動と障害について&amp;"-,標準"&amp;11
</oddHeader>
    <oddFooter>&amp;C&amp;"HG丸ｺﾞｼｯｸM-PRO,標準"&amp;10&amp;P / &amp;N ページ　(問1-5)</oddFooter>
  </headerFooter>
</worksheet>
</file>

<file path=xl/worksheets/sheet7.xml><?xml version="1.0" encoding="utf-8"?>
<worksheet xmlns="http://schemas.openxmlformats.org/spreadsheetml/2006/main" xmlns:r="http://schemas.openxmlformats.org/officeDocument/2006/relationships">
  <sheetPr>
    <tabColor rgb="FF00B050"/>
  </sheetPr>
  <dimension ref="A1:AG142"/>
  <sheetViews>
    <sheetView zoomScale="80" zoomScaleNormal="80" workbookViewId="0"/>
  </sheetViews>
  <sheetFormatPr defaultRowHeight="13.5"/>
  <cols>
    <col min="1" max="2" width="9" style="35"/>
    <col min="5" max="5" width="9" style="3"/>
    <col min="6" max="7" width="9" style="35"/>
    <col min="10" max="10" width="9" style="3"/>
    <col min="13" max="13" width="9" style="3"/>
    <col min="17" max="17" width="9" style="3"/>
    <col min="21" max="21" width="9" style="3"/>
    <col min="25" max="25" width="9" style="3"/>
    <col min="29" max="29" width="9" style="3"/>
    <col min="33" max="33" width="9" style="3"/>
  </cols>
  <sheetData>
    <row r="1" spans="1:10" ht="17.25">
      <c r="A1" s="45" t="s">
        <v>700</v>
      </c>
    </row>
    <row r="3" spans="1:10" ht="18" customHeight="1">
      <c r="A3" s="35" t="s">
        <v>552</v>
      </c>
    </row>
    <row r="5" spans="1:10">
      <c r="A5" s="35" t="s">
        <v>192</v>
      </c>
      <c r="F5" s="246" t="s">
        <v>193</v>
      </c>
      <c r="G5" s="246"/>
      <c r="H5" s="246"/>
      <c r="I5" s="246"/>
    </row>
    <row r="6" spans="1:10">
      <c r="F6" s="247"/>
      <c r="G6" s="247"/>
      <c r="H6" s="247"/>
      <c r="I6" s="247"/>
    </row>
    <row r="7" spans="1:10" ht="18" customHeight="1">
      <c r="A7" s="36"/>
      <c r="B7" s="36"/>
      <c r="C7" s="42" t="s">
        <v>23</v>
      </c>
      <c r="D7" s="36" t="s">
        <v>24</v>
      </c>
      <c r="E7" s="73"/>
      <c r="F7" s="36"/>
      <c r="G7" s="36"/>
      <c r="H7" s="42" t="s">
        <v>23</v>
      </c>
      <c r="I7" s="36" t="s">
        <v>24</v>
      </c>
      <c r="J7" s="73"/>
    </row>
    <row r="8" spans="1:10" ht="18" customHeight="1">
      <c r="A8" s="35" t="s">
        <v>190</v>
      </c>
      <c r="C8" s="67">
        <v>24</v>
      </c>
      <c r="D8" s="4">
        <f>C8/115*100</f>
        <v>20.869565217391305</v>
      </c>
      <c r="F8" s="47" t="s">
        <v>190</v>
      </c>
      <c r="G8" s="47"/>
      <c r="H8" s="67">
        <v>17</v>
      </c>
      <c r="I8" s="4">
        <f>H8/115*100</f>
        <v>14.782608695652174</v>
      </c>
    </row>
    <row r="9" spans="1:10" ht="18" customHeight="1">
      <c r="A9" s="35" t="s">
        <v>185</v>
      </c>
      <c r="C9" s="67">
        <v>22</v>
      </c>
      <c r="D9" s="4">
        <f t="shared" ref="D9:D15" si="0">C9/115*100</f>
        <v>19.130434782608695</v>
      </c>
      <c r="F9" s="47" t="s">
        <v>185</v>
      </c>
      <c r="G9" s="47"/>
      <c r="H9" s="67">
        <v>34</v>
      </c>
      <c r="I9" s="4">
        <f t="shared" ref="I9:I15" si="1">H9/115*100</f>
        <v>29.565217391304348</v>
      </c>
    </row>
    <row r="10" spans="1:10" ht="18" customHeight="1">
      <c r="A10" s="35" t="s">
        <v>186</v>
      </c>
      <c r="C10" s="67">
        <v>23</v>
      </c>
      <c r="D10" s="4">
        <f t="shared" si="0"/>
        <v>20</v>
      </c>
      <c r="F10" s="35" t="s">
        <v>186</v>
      </c>
      <c r="H10" s="67">
        <v>26</v>
      </c>
      <c r="I10" s="4">
        <f t="shared" si="1"/>
        <v>22.608695652173914</v>
      </c>
    </row>
    <row r="11" spans="1:10" ht="18" customHeight="1">
      <c r="A11" s="35" t="s">
        <v>187</v>
      </c>
      <c r="C11" s="67">
        <v>13</v>
      </c>
      <c r="D11" s="4">
        <f t="shared" si="0"/>
        <v>11.304347826086957</v>
      </c>
      <c r="F11" s="35" t="s">
        <v>187</v>
      </c>
      <c r="H11" s="67">
        <v>7</v>
      </c>
      <c r="I11" s="4">
        <f t="shared" si="1"/>
        <v>6.0869565217391308</v>
      </c>
    </row>
    <row r="12" spans="1:10" ht="18" customHeight="1">
      <c r="A12" s="35" t="s">
        <v>188</v>
      </c>
      <c r="C12" s="67">
        <v>5</v>
      </c>
      <c r="D12" s="4">
        <f t="shared" si="0"/>
        <v>4.3478260869565215</v>
      </c>
      <c r="F12" s="35" t="s">
        <v>188</v>
      </c>
      <c r="H12" s="67">
        <v>4</v>
      </c>
      <c r="I12" s="4">
        <f t="shared" si="1"/>
        <v>3.4782608695652173</v>
      </c>
    </row>
    <row r="13" spans="1:10" ht="18" customHeight="1">
      <c r="A13" s="35" t="s">
        <v>189</v>
      </c>
      <c r="C13" s="67">
        <v>6</v>
      </c>
      <c r="D13" s="4">
        <f t="shared" si="0"/>
        <v>5.2173913043478262</v>
      </c>
      <c r="F13" s="35" t="s">
        <v>189</v>
      </c>
      <c r="H13" s="67">
        <v>3</v>
      </c>
      <c r="I13" s="4">
        <f t="shared" si="1"/>
        <v>2.6086956521739131</v>
      </c>
    </row>
    <row r="14" spans="1:10" ht="18" customHeight="1">
      <c r="A14" s="35" t="s">
        <v>191</v>
      </c>
      <c r="C14" s="67">
        <v>4</v>
      </c>
      <c r="D14" s="4">
        <f t="shared" si="0"/>
        <v>3.4782608695652173</v>
      </c>
      <c r="F14" s="35" t="s">
        <v>191</v>
      </c>
      <c r="H14" s="67">
        <v>5</v>
      </c>
      <c r="I14" s="4">
        <f t="shared" si="1"/>
        <v>4.3478260869565215</v>
      </c>
    </row>
    <row r="15" spans="1:10" ht="18" customHeight="1">
      <c r="A15" s="35" t="s">
        <v>22</v>
      </c>
      <c r="C15" s="67">
        <v>18</v>
      </c>
      <c r="D15" s="4">
        <f t="shared" si="0"/>
        <v>15.65217391304348</v>
      </c>
      <c r="F15" s="35" t="s">
        <v>22</v>
      </c>
      <c r="H15" s="67">
        <v>19</v>
      </c>
      <c r="I15" s="4">
        <f t="shared" si="1"/>
        <v>16.521739130434781</v>
      </c>
    </row>
    <row r="16" spans="1:10" ht="18" customHeight="1">
      <c r="A16" s="37" t="s">
        <v>2</v>
      </c>
      <c r="B16" s="37"/>
      <c r="C16" s="44">
        <v>115</v>
      </c>
      <c r="D16" s="23">
        <v>100</v>
      </c>
      <c r="F16" s="37" t="s">
        <v>2</v>
      </c>
      <c r="G16" s="37"/>
      <c r="H16" s="44">
        <v>115</v>
      </c>
      <c r="I16" s="23">
        <v>100</v>
      </c>
    </row>
    <row r="19" spans="1:9">
      <c r="A19" s="35" t="s">
        <v>194</v>
      </c>
      <c r="F19" s="246" t="s">
        <v>195</v>
      </c>
      <c r="G19" s="246"/>
      <c r="H19" s="246"/>
      <c r="I19" s="246"/>
    </row>
    <row r="20" spans="1:9">
      <c r="F20" s="247"/>
      <c r="G20" s="247"/>
      <c r="H20" s="247"/>
      <c r="I20" s="247"/>
    </row>
    <row r="21" spans="1:9" ht="18" customHeight="1">
      <c r="A21" s="36"/>
      <c r="B21" s="36"/>
      <c r="C21" s="42" t="s">
        <v>23</v>
      </c>
      <c r="D21" s="36" t="s">
        <v>24</v>
      </c>
      <c r="E21" s="73"/>
      <c r="F21" s="36"/>
      <c r="G21" s="36"/>
      <c r="H21" s="42" t="s">
        <v>23</v>
      </c>
      <c r="I21" s="36" t="s">
        <v>24</v>
      </c>
    </row>
    <row r="22" spans="1:9" ht="18" customHeight="1">
      <c r="A22" s="35" t="s">
        <v>190</v>
      </c>
      <c r="C22" s="67">
        <v>11</v>
      </c>
      <c r="D22" s="4">
        <f>C22/115*100</f>
        <v>9.5652173913043477</v>
      </c>
      <c r="F22" s="35" t="s">
        <v>190</v>
      </c>
      <c r="H22" s="67">
        <v>20</v>
      </c>
      <c r="I22" s="4">
        <f>H22/115*100</f>
        <v>17.391304347826086</v>
      </c>
    </row>
    <row r="23" spans="1:9" ht="18" customHeight="1">
      <c r="A23" s="35" t="s">
        <v>185</v>
      </c>
      <c r="C23" s="67">
        <v>24</v>
      </c>
      <c r="D23" s="4">
        <f t="shared" ref="D23:D29" si="2">C23/115*100</f>
        <v>20.869565217391305</v>
      </c>
      <c r="F23" s="35" t="s">
        <v>185</v>
      </c>
      <c r="H23" s="67">
        <v>27</v>
      </c>
      <c r="I23" s="4">
        <f t="shared" ref="I23:I29" si="3">H23/115*100</f>
        <v>23.478260869565219</v>
      </c>
    </row>
    <row r="24" spans="1:9" ht="18" customHeight="1">
      <c r="A24" s="35" t="s">
        <v>186</v>
      </c>
      <c r="C24" s="67">
        <v>22</v>
      </c>
      <c r="D24" s="4">
        <f t="shared" si="2"/>
        <v>19.130434782608695</v>
      </c>
      <c r="F24" s="35" t="s">
        <v>186</v>
      </c>
      <c r="H24" s="67">
        <v>20</v>
      </c>
      <c r="I24" s="4">
        <f t="shared" si="3"/>
        <v>17.391304347826086</v>
      </c>
    </row>
    <row r="25" spans="1:9" ht="18" customHeight="1">
      <c r="A25" s="35" t="s">
        <v>187</v>
      </c>
      <c r="C25" s="67">
        <v>11</v>
      </c>
      <c r="D25" s="4">
        <f t="shared" si="2"/>
        <v>9.5652173913043477</v>
      </c>
      <c r="F25" s="35" t="s">
        <v>187</v>
      </c>
      <c r="H25" s="67">
        <v>15</v>
      </c>
      <c r="I25" s="4">
        <f t="shared" si="3"/>
        <v>13.043478260869565</v>
      </c>
    </row>
    <row r="26" spans="1:9" ht="18" customHeight="1">
      <c r="A26" s="35" t="s">
        <v>188</v>
      </c>
      <c r="C26" s="67">
        <v>12</v>
      </c>
      <c r="D26" s="4">
        <f t="shared" si="2"/>
        <v>10.434782608695652</v>
      </c>
      <c r="F26" s="35" t="s">
        <v>188</v>
      </c>
      <c r="H26" s="67">
        <v>5</v>
      </c>
      <c r="I26" s="4">
        <f t="shared" si="3"/>
        <v>4.3478260869565215</v>
      </c>
    </row>
    <row r="27" spans="1:9" ht="18" customHeight="1">
      <c r="A27" s="35" t="s">
        <v>189</v>
      </c>
      <c r="C27" s="67">
        <v>12</v>
      </c>
      <c r="D27" s="4">
        <f t="shared" si="2"/>
        <v>10.434782608695652</v>
      </c>
      <c r="F27" s="35" t="s">
        <v>189</v>
      </c>
      <c r="H27" s="67">
        <v>6</v>
      </c>
      <c r="I27" s="4">
        <f t="shared" si="3"/>
        <v>5.2173913043478262</v>
      </c>
    </row>
    <row r="28" spans="1:9" ht="18" customHeight="1">
      <c r="A28" s="35" t="s">
        <v>191</v>
      </c>
      <c r="C28" s="67">
        <v>4</v>
      </c>
      <c r="D28" s="4">
        <f t="shared" si="2"/>
        <v>3.4782608695652173</v>
      </c>
      <c r="F28" s="35" t="s">
        <v>191</v>
      </c>
      <c r="H28" s="67">
        <v>4</v>
      </c>
      <c r="I28" s="4">
        <f t="shared" si="3"/>
        <v>3.4782608695652173</v>
      </c>
    </row>
    <row r="29" spans="1:9" ht="18" customHeight="1">
      <c r="A29" s="35" t="s">
        <v>22</v>
      </c>
      <c r="C29" s="67">
        <v>19</v>
      </c>
      <c r="D29" s="4">
        <f t="shared" si="2"/>
        <v>16.521739130434781</v>
      </c>
      <c r="F29" s="35" t="s">
        <v>22</v>
      </c>
      <c r="H29" s="67">
        <v>18</v>
      </c>
      <c r="I29" s="4">
        <f t="shared" si="3"/>
        <v>15.65217391304348</v>
      </c>
    </row>
    <row r="30" spans="1:9" ht="18" customHeight="1">
      <c r="A30" s="37" t="s">
        <v>2</v>
      </c>
      <c r="B30" s="37"/>
      <c r="C30" s="44">
        <v>115</v>
      </c>
      <c r="D30" s="23">
        <v>100</v>
      </c>
      <c r="F30" s="37" t="s">
        <v>2</v>
      </c>
      <c r="G30" s="37"/>
      <c r="H30" s="44">
        <v>115</v>
      </c>
      <c r="I30" s="23">
        <v>100</v>
      </c>
    </row>
    <row r="33" spans="1:29">
      <c r="A33" s="35" t="s">
        <v>196</v>
      </c>
      <c r="F33" s="246" t="s">
        <v>197</v>
      </c>
      <c r="G33" s="246"/>
      <c r="H33" s="246"/>
      <c r="I33" s="246"/>
    </row>
    <row r="34" spans="1:29">
      <c r="F34" s="247"/>
      <c r="G34" s="247"/>
      <c r="H34" s="247"/>
      <c r="I34" s="247"/>
    </row>
    <row r="35" spans="1:29" ht="18" customHeight="1">
      <c r="A35" s="36"/>
      <c r="B35" s="36"/>
      <c r="C35" s="42" t="s">
        <v>23</v>
      </c>
      <c r="D35" s="36" t="s">
        <v>24</v>
      </c>
      <c r="E35" s="73"/>
      <c r="F35" s="36"/>
      <c r="G35" s="36"/>
      <c r="H35" s="42" t="s">
        <v>23</v>
      </c>
      <c r="I35" s="36" t="s">
        <v>24</v>
      </c>
    </row>
    <row r="36" spans="1:29" ht="18" customHeight="1">
      <c r="A36" s="35" t="s">
        <v>190</v>
      </c>
      <c r="C36" s="67">
        <v>14</v>
      </c>
      <c r="D36" s="4">
        <f>C36/115*100</f>
        <v>12.173913043478262</v>
      </c>
      <c r="F36" s="35" t="s">
        <v>190</v>
      </c>
      <c r="H36" s="67">
        <v>8</v>
      </c>
      <c r="I36" s="4">
        <f>H36/115*100</f>
        <v>6.9565217391304346</v>
      </c>
    </row>
    <row r="37" spans="1:29" ht="18" customHeight="1">
      <c r="A37" s="35" t="s">
        <v>185</v>
      </c>
      <c r="C37" s="67">
        <v>13</v>
      </c>
      <c r="D37" s="4">
        <f t="shared" ref="D37:D43" si="4">C37/115*100</f>
        <v>11.304347826086957</v>
      </c>
      <c r="F37" s="35" t="s">
        <v>185</v>
      </c>
      <c r="H37" s="67">
        <v>19</v>
      </c>
      <c r="I37" s="4">
        <f t="shared" ref="I37:I43" si="5">H37/115*100</f>
        <v>16.521739130434781</v>
      </c>
    </row>
    <row r="38" spans="1:29" ht="18" customHeight="1">
      <c r="A38" s="35" t="s">
        <v>186</v>
      </c>
      <c r="C38" s="67">
        <v>24</v>
      </c>
      <c r="D38" s="4">
        <f t="shared" si="4"/>
        <v>20.869565217391305</v>
      </c>
      <c r="F38" s="35" t="s">
        <v>186</v>
      </c>
      <c r="H38" s="67">
        <v>25</v>
      </c>
      <c r="I38" s="4">
        <f t="shared" si="5"/>
        <v>21.739130434782609</v>
      </c>
    </row>
    <row r="39" spans="1:29" ht="18" customHeight="1">
      <c r="A39" s="35" t="s">
        <v>187</v>
      </c>
      <c r="C39" s="67">
        <v>21</v>
      </c>
      <c r="D39" s="4">
        <f t="shared" si="4"/>
        <v>18.260869565217391</v>
      </c>
      <c r="F39" s="35" t="s">
        <v>187</v>
      </c>
      <c r="H39" s="67">
        <v>25</v>
      </c>
      <c r="I39" s="4">
        <f t="shared" si="5"/>
        <v>21.739130434782609</v>
      </c>
    </row>
    <row r="40" spans="1:29" ht="18" customHeight="1">
      <c r="A40" s="35" t="s">
        <v>188</v>
      </c>
      <c r="C40" s="67">
        <v>11</v>
      </c>
      <c r="D40" s="4">
        <f t="shared" si="4"/>
        <v>9.5652173913043477</v>
      </c>
      <c r="F40" s="35" t="s">
        <v>188</v>
      </c>
      <c r="H40" s="67">
        <v>6</v>
      </c>
      <c r="I40" s="4">
        <f t="shared" si="5"/>
        <v>5.2173913043478262</v>
      </c>
    </row>
    <row r="41" spans="1:29" ht="18" customHeight="1">
      <c r="A41" s="35" t="s">
        <v>189</v>
      </c>
      <c r="C41" s="67">
        <v>5</v>
      </c>
      <c r="D41" s="4">
        <f t="shared" si="4"/>
        <v>4.3478260869565215</v>
      </c>
      <c r="F41" s="35" t="s">
        <v>189</v>
      </c>
      <c r="H41" s="67">
        <v>4</v>
      </c>
      <c r="I41" s="4">
        <f t="shared" si="5"/>
        <v>3.4782608695652173</v>
      </c>
    </row>
    <row r="42" spans="1:29" ht="18" customHeight="1">
      <c r="A42" s="35" t="s">
        <v>191</v>
      </c>
      <c r="C42" s="67">
        <v>8</v>
      </c>
      <c r="D42" s="4">
        <f t="shared" si="4"/>
        <v>6.9565217391304346</v>
      </c>
      <c r="F42" s="35" t="s">
        <v>191</v>
      </c>
      <c r="H42" s="67">
        <v>9</v>
      </c>
      <c r="I42" s="4">
        <f t="shared" si="5"/>
        <v>7.8260869565217401</v>
      </c>
    </row>
    <row r="43" spans="1:29" ht="18" customHeight="1">
      <c r="A43" s="35" t="s">
        <v>22</v>
      </c>
      <c r="C43" s="67">
        <v>19</v>
      </c>
      <c r="D43" s="4">
        <f t="shared" si="4"/>
        <v>16.521739130434781</v>
      </c>
      <c r="F43" s="35" t="s">
        <v>22</v>
      </c>
      <c r="H43" s="67">
        <v>19</v>
      </c>
      <c r="I43" s="4">
        <f t="shared" si="5"/>
        <v>16.521739130434781</v>
      </c>
    </row>
    <row r="44" spans="1:29" ht="18" customHeight="1">
      <c r="A44" s="37" t="s">
        <v>2</v>
      </c>
      <c r="B44" s="37"/>
      <c r="C44" s="44">
        <v>115</v>
      </c>
      <c r="D44" s="23">
        <v>100</v>
      </c>
      <c r="F44" s="37" t="s">
        <v>2</v>
      </c>
      <c r="G44" s="37"/>
      <c r="H44" s="44">
        <v>115</v>
      </c>
      <c r="I44" s="23">
        <v>100</v>
      </c>
    </row>
    <row r="47" spans="1:29">
      <c r="A47" s="35" t="s">
        <v>198</v>
      </c>
      <c r="F47" s="35" t="s">
        <v>199</v>
      </c>
      <c r="AC47"/>
    </row>
    <row r="48" spans="1:29">
      <c r="AC48"/>
    </row>
    <row r="49" spans="1:29" ht="18" customHeight="1">
      <c r="A49" s="36"/>
      <c r="B49" s="36"/>
      <c r="C49" s="42" t="s">
        <v>23</v>
      </c>
      <c r="D49" s="36" t="s">
        <v>24</v>
      </c>
      <c r="E49" s="73"/>
      <c r="F49" s="36"/>
      <c r="G49" s="36"/>
      <c r="H49" s="42" t="s">
        <v>23</v>
      </c>
      <c r="I49" s="36" t="s">
        <v>24</v>
      </c>
      <c r="J49" s="73"/>
      <c r="AC49"/>
    </row>
    <row r="50" spans="1:29" ht="18" customHeight="1">
      <c r="A50" s="35" t="s">
        <v>190</v>
      </c>
      <c r="C50" s="67">
        <v>7</v>
      </c>
      <c r="D50" s="4">
        <f>C50/115*100</f>
        <v>6.0869565217391308</v>
      </c>
      <c r="F50" s="35" t="s">
        <v>190</v>
      </c>
      <c r="H50" s="67">
        <v>9</v>
      </c>
      <c r="I50" s="4">
        <f>H50/115*100</f>
        <v>7.8260869565217401</v>
      </c>
      <c r="AC50"/>
    </row>
    <row r="51" spans="1:29" ht="18" customHeight="1">
      <c r="A51" s="35" t="s">
        <v>185</v>
      </c>
      <c r="C51" s="67">
        <v>14</v>
      </c>
      <c r="D51" s="4">
        <f t="shared" ref="D51:D57" si="6">C51/115*100</f>
        <v>12.173913043478262</v>
      </c>
      <c r="F51" s="35" t="s">
        <v>185</v>
      </c>
      <c r="H51" s="67">
        <v>19</v>
      </c>
      <c r="I51" s="4">
        <f t="shared" ref="I51:I57" si="7">H51/115*100</f>
        <v>16.521739130434781</v>
      </c>
      <c r="AC51"/>
    </row>
    <row r="52" spans="1:29" ht="18" customHeight="1">
      <c r="A52" s="35" t="s">
        <v>186</v>
      </c>
      <c r="C52" s="67">
        <v>19</v>
      </c>
      <c r="D52" s="4">
        <f t="shared" si="6"/>
        <v>16.521739130434781</v>
      </c>
      <c r="F52" s="35" t="s">
        <v>186</v>
      </c>
      <c r="H52" s="67">
        <v>21</v>
      </c>
      <c r="I52" s="4">
        <f t="shared" si="7"/>
        <v>18.260869565217391</v>
      </c>
      <c r="AC52"/>
    </row>
    <row r="53" spans="1:29" ht="18" customHeight="1">
      <c r="A53" s="35" t="s">
        <v>187</v>
      </c>
      <c r="C53" s="67">
        <v>19</v>
      </c>
      <c r="D53" s="4">
        <f t="shared" si="6"/>
        <v>16.521739130434781</v>
      </c>
      <c r="F53" s="35" t="s">
        <v>187</v>
      </c>
      <c r="H53" s="67">
        <v>26</v>
      </c>
      <c r="I53" s="4">
        <f t="shared" si="7"/>
        <v>22.608695652173914</v>
      </c>
      <c r="AC53"/>
    </row>
    <row r="54" spans="1:29" ht="18" customHeight="1">
      <c r="A54" s="35" t="s">
        <v>188</v>
      </c>
      <c r="C54" s="67">
        <v>11</v>
      </c>
      <c r="D54" s="4">
        <f t="shared" si="6"/>
        <v>9.5652173913043477</v>
      </c>
      <c r="F54" s="35" t="s">
        <v>188</v>
      </c>
      <c r="H54" s="67">
        <v>5</v>
      </c>
      <c r="I54" s="4">
        <f t="shared" si="7"/>
        <v>4.3478260869565215</v>
      </c>
      <c r="AC54"/>
    </row>
    <row r="55" spans="1:29" ht="18" customHeight="1">
      <c r="A55" s="35" t="s">
        <v>189</v>
      </c>
      <c r="C55" s="67">
        <v>16</v>
      </c>
      <c r="D55" s="4">
        <f t="shared" si="6"/>
        <v>13.913043478260869</v>
      </c>
      <c r="F55" s="35" t="s">
        <v>189</v>
      </c>
      <c r="H55" s="67">
        <v>7</v>
      </c>
      <c r="I55" s="4">
        <f t="shared" si="7"/>
        <v>6.0869565217391308</v>
      </c>
      <c r="AC55"/>
    </row>
    <row r="56" spans="1:29" ht="18" customHeight="1">
      <c r="A56" s="35" t="s">
        <v>191</v>
      </c>
      <c r="C56" s="67">
        <v>11</v>
      </c>
      <c r="D56" s="4">
        <f t="shared" si="6"/>
        <v>9.5652173913043477</v>
      </c>
      <c r="F56" s="35" t="s">
        <v>191</v>
      </c>
      <c r="H56" s="67">
        <v>9</v>
      </c>
      <c r="I56" s="4">
        <f t="shared" si="7"/>
        <v>7.8260869565217401</v>
      </c>
      <c r="AC56"/>
    </row>
    <row r="57" spans="1:29" ht="18" customHeight="1">
      <c r="A57" s="35" t="s">
        <v>22</v>
      </c>
      <c r="C57" s="67">
        <v>18</v>
      </c>
      <c r="D57" s="4">
        <f t="shared" si="6"/>
        <v>15.65217391304348</v>
      </c>
      <c r="F57" s="35" t="s">
        <v>22</v>
      </c>
      <c r="H57" s="67">
        <v>19</v>
      </c>
      <c r="I57" s="4">
        <f t="shared" si="7"/>
        <v>16.521739130434781</v>
      </c>
      <c r="AC57"/>
    </row>
    <row r="58" spans="1:29" ht="18" customHeight="1">
      <c r="A58" s="37" t="s">
        <v>2</v>
      </c>
      <c r="B58" s="37"/>
      <c r="C58" s="44">
        <v>115</v>
      </c>
      <c r="D58" s="23">
        <v>100</v>
      </c>
      <c r="F58" s="37" t="s">
        <v>2</v>
      </c>
      <c r="G58" s="37"/>
      <c r="H58" s="44">
        <v>115</v>
      </c>
      <c r="I58" s="23">
        <v>100</v>
      </c>
      <c r="AC58"/>
    </row>
    <row r="61" spans="1:29">
      <c r="A61" s="246" t="s">
        <v>200</v>
      </c>
      <c r="B61" s="246"/>
      <c r="C61" s="246"/>
      <c r="D61" s="246"/>
      <c r="F61" s="246" t="s">
        <v>201</v>
      </c>
      <c r="G61" s="246"/>
      <c r="H61" s="246"/>
      <c r="I61" s="246"/>
    </row>
    <row r="62" spans="1:29">
      <c r="A62" s="247"/>
      <c r="B62" s="247"/>
      <c r="C62" s="247"/>
      <c r="D62" s="247"/>
      <c r="F62" s="247"/>
      <c r="G62" s="247"/>
      <c r="H62" s="247"/>
      <c r="I62" s="247"/>
    </row>
    <row r="63" spans="1:29" ht="18" customHeight="1">
      <c r="A63" s="36"/>
      <c r="B63" s="36"/>
      <c r="C63" s="42" t="s">
        <v>23</v>
      </c>
      <c r="D63" s="36" t="s">
        <v>24</v>
      </c>
      <c r="E63" s="73"/>
      <c r="F63" s="36"/>
      <c r="G63" s="36"/>
      <c r="H63" s="42" t="s">
        <v>23</v>
      </c>
      <c r="I63" s="36" t="s">
        <v>24</v>
      </c>
    </row>
    <row r="64" spans="1:29" ht="18" customHeight="1">
      <c r="A64" s="35" t="s">
        <v>190</v>
      </c>
      <c r="C64" s="97">
        <v>10</v>
      </c>
      <c r="D64" s="4">
        <f>C64/115*100</f>
        <v>8.695652173913043</v>
      </c>
      <c r="F64" s="35" t="s">
        <v>190</v>
      </c>
      <c r="H64" s="67">
        <v>8</v>
      </c>
      <c r="I64" s="4">
        <f>H64/115*100</f>
        <v>6.9565217391304346</v>
      </c>
    </row>
    <row r="65" spans="1:9" ht="18" customHeight="1">
      <c r="A65" s="35" t="s">
        <v>185</v>
      </c>
      <c r="C65" s="67">
        <v>18</v>
      </c>
      <c r="D65" s="4">
        <f t="shared" ref="D65:D71" si="8">C65/115*100</f>
        <v>15.65217391304348</v>
      </c>
      <c r="F65" s="35" t="s">
        <v>185</v>
      </c>
      <c r="H65" s="67">
        <v>12</v>
      </c>
      <c r="I65" s="4">
        <f t="shared" ref="I65:I71" si="9">H65/115*100</f>
        <v>10.434782608695652</v>
      </c>
    </row>
    <row r="66" spans="1:9" ht="18" customHeight="1">
      <c r="A66" s="35" t="s">
        <v>186</v>
      </c>
      <c r="C66" s="67">
        <v>14</v>
      </c>
      <c r="D66" s="4">
        <f t="shared" si="8"/>
        <v>12.173913043478262</v>
      </c>
      <c r="F66" s="35" t="s">
        <v>186</v>
      </c>
      <c r="H66" s="67">
        <v>22</v>
      </c>
      <c r="I66" s="4">
        <f t="shared" si="9"/>
        <v>19.130434782608695</v>
      </c>
    </row>
    <row r="67" spans="1:9" ht="18" customHeight="1">
      <c r="A67" s="35" t="s">
        <v>187</v>
      </c>
      <c r="C67" s="67">
        <v>26</v>
      </c>
      <c r="D67" s="4">
        <f t="shared" si="8"/>
        <v>22.608695652173914</v>
      </c>
      <c r="F67" s="35" t="s">
        <v>187</v>
      </c>
      <c r="H67" s="67">
        <v>33</v>
      </c>
      <c r="I67" s="4">
        <f t="shared" si="9"/>
        <v>28.695652173913043</v>
      </c>
    </row>
    <row r="68" spans="1:9" ht="18" customHeight="1">
      <c r="A68" s="35" t="s">
        <v>188</v>
      </c>
      <c r="C68" s="67">
        <v>7</v>
      </c>
      <c r="D68" s="4">
        <f t="shared" si="8"/>
        <v>6.0869565217391308</v>
      </c>
      <c r="F68" s="35" t="s">
        <v>188</v>
      </c>
      <c r="H68" s="67">
        <v>11</v>
      </c>
      <c r="I68" s="4">
        <f t="shared" si="9"/>
        <v>9.5652173913043477</v>
      </c>
    </row>
    <row r="69" spans="1:9" ht="18" customHeight="1">
      <c r="A69" s="35" t="s">
        <v>189</v>
      </c>
      <c r="C69" s="67">
        <v>14</v>
      </c>
      <c r="D69" s="4">
        <f t="shared" si="8"/>
        <v>12.173913043478262</v>
      </c>
      <c r="F69" s="35" t="s">
        <v>189</v>
      </c>
      <c r="H69" s="67">
        <v>6</v>
      </c>
      <c r="I69" s="4">
        <f t="shared" si="9"/>
        <v>5.2173913043478262</v>
      </c>
    </row>
    <row r="70" spans="1:9" ht="18" customHeight="1">
      <c r="A70" s="35" t="s">
        <v>191</v>
      </c>
      <c r="C70" s="67">
        <v>6</v>
      </c>
      <c r="D70" s="4">
        <f t="shared" si="8"/>
        <v>5.2173913043478262</v>
      </c>
      <c r="F70" s="35" t="s">
        <v>191</v>
      </c>
      <c r="H70" s="67">
        <v>4</v>
      </c>
      <c r="I70" s="4">
        <f t="shared" si="9"/>
        <v>3.4782608695652173</v>
      </c>
    </row>
    <row r="71" spans="1:9" ht="18" customHeight="1">
      <c r="A71" s="35" t="s">
        <v>22</v>
      </c>
      <c r="C71" s="67">
        <v>20</v>
      </c>
      <c r="D71" s="4">
        <f t="shared" si="8"/>
        <v>17.391304347826086</v>
      </c>
      <c r="F71" s="35" t="s">
        <v>22</v>
      </c>
      <c r="H71" s="67">
        <v>19</v>
      </c>
      <c r="I71" s="4">
        <f t="shared" si="9"/>
        <v>16.521739130434781</v>
      </c>
    </row>
    <row r="72" spans="1:9" ht="18" customHeight="1">
      <c r="A72" s="37" t="s">
        <v>2</v>
      </c>
      <c r="B72" s="37"/>
      <c r="C72" s="44">
        <v>115</v>
      </c>
      <c r="D72" s="23">
        <v>100</v>
      </c>
      <c r="F72" s="37" t="s">
        <v>2</v>
      </c>
      <c r="G72" s="37"/>
      <c r="H72" s="44">
        <v>115</v>
      </c>
      <c r="I72" s="23">
        <v>100</v>
      </c>
    </row>
    <row r="73" spans="1:9">
      <c r="A73" s="47"/>
      <c r="B73" s="47"/>
      <c r="E73"/>
      <c r="F73" s="47"/>
      <c r="G73" s="47"/>
    </row>
    <row r="75" spans="1:9">
      <c r="A75" s="246" t="s">
        <v>202</v>
      </c>
      <c r="B75" s="246"/>
      <c r="C75" s="246"/>
      <c r="D75" s="246"/>
      <c r="F75" s="246" t="s">
        <v>203</v>
      </c>
      <c r="G75" s="246"/>
      <c r="H75" s="246"/>
      <c r="I75" s="246"/>
    </row>
    <row r="76" spans="1:9">
      <c r="A76" s="247"/>
      <c r="B76" s="247"/>
      <c r="C76" s="247"/>
      <c r="D76" s="247"/>
      <c r="F76" s="247"/>
      <c r="G76" s="247"/>
      <c r="H76" s="247"/>
      <c r="I76" s="247"/>
    </row>
    <row r="77" spans="1:9" ht="18" customHeight="1">
      <c r="A77" s="36"/>
      <c r="B77" s="36"/>
      <c r="C77" s="42" t="s">
        <v>23</v>
      </c>
      <c r="D77" s="36" t="s">
        <v>24</v>
      </c>
      <c r="E77" s="73"/>
      <c r="F77" s="36"/>
      <c r="G77" s="36"/>
      <c r="H77" s="42" t="s">
        <v>23</v>
      </c>
      <c r="I77" s="36" t="s">
        <v>24</v>
      </c>
    </row>
    <row r="78" spans="1:9" ht="18" customHeight="1">
      <c r="A78" s="35" t="s">
        <v>190</v>
      </c>
      <c r="C78" s="67">
        <v>8</v>
      </c>
      <c r="D78" s="4">
        <f>C78/115*100</f>
        <v>6.9565217391304346</v>
      </c>
      <c r="F78" s="35" t="s">
        <v>190</v>
      </c>
      <c r="H78" s="67">
        <v>5</v>
      </c>
      <c r="I78" s="4">
        <f>H78/115*100</f>
        <v>4.3478260869565215</v>
      </c>
    </row>
    <row r="79" spans="1:9" ht="18" customHeight="1">
      <c r="A79" s="35" t="s">
        <v>185</v>
      </c>
      <c r="C79" s="67">
        <v>11</v>
      </c>
      <c r="D79" s="4">
        <f t="shared" ref="D79:D85" si="10">C79/115*100</f>
        <v>9.5652173913043477</v>
      </c>
      <c r="F79" s="35" t="s">
        <v>185</v>
      </c>
      <c r="H79" s="67">
        <v>25</v>
      </c>
      <c r="I79" s="4">
        <f t="shared" ref="I79:I85" si="11">H79/115*100</f>
        <v>21.739130434782609</v>
      </c>
    </row>
    <row r="80" spans="1:9" ht="18" customHeight="1">
      <c r="A80" s="35" t="s">
        <v>186</v>
      </c>
      <c r="C80" s="67">
        <v>19</v>
      </c>
      <c r="D80" s="4">
        <f t="shared" si="10"/>
        <v>16.521739130434781</v>
      </c>
      <c r="F80" s="35" t="s">
        <v>186</v>
      </c>
      <c r="H80" s="67">
        <v>29</v>
      </c>
      <c r="I80" s="4">
        <f t="shared" si="11"/>
        <v>25.217391304347824</v>
      </c>
    </row>
    <row r="81" spans="1:11" ht="18" customHeight="1">
      <c r="A81" s="35" t="s">
        <v>187</v>
      </c>
      <c r="C81" s="67">
        <v>19</v>
      </c>
      <c r="D81" s="4">
        <f t="shared" si="10"/>
        <v>16.521739130434781</v>
      </c>
      <c r="F81" s="35" t="s">
        <v>187</v>
      </c>
      <c r="H81" s="67">
        <v>17</v>
      </c>
      <c r="I81" s="4">
        <f t="shared" si="11"/>
        <v>14.782608695652174</v>
      </c>
    </row>
    <row r="82" spans="1:11" ht="18" customHeight="1">
      <c r="A82" s="35" t="s">
        <v>188</v>
      </c>
      <c r="C82" s="67">
        <v>14</v>
      </c>
      <c r="D82" s="4">
        <f t="shared" si="10"/>
        <v>12.173913043478262</v>
      </c>
      <c r="F82" s="35" t="s">
        <v>188</v>
      </c>
      <c r="H82" s="67">
        <v>5</v>
      </c>
      <c r="I82" s="4">
        <f t="shared" si="11"/>
        <v>4.3478260869565215</v>
      </c>
    </row>
    <row r="83" spans="1:11" ht="18" customHeight="1">
      <c r="A83" s="35" t="s">
        <v>189</v>
      </c>
      <c r="C83" s="67">
        <v>17</v>
      </c>
      <c r="D83" s="4">
        <f t="shared" si="10"/>
        <v>14.782608695652174</v>
      </c>
      <c r="F83" s="35" t="s">
        <v>189</v>
      </c>
      <c r="H83" s="67">
        <v>9</v>
      </c>
      <c r="I83" s="4">
        <f t="shared" si="11"/>
        <v>7.8260869565217401</v>
      </c>
    </row>
    <row r="84" spans="1:11" ht="18" customHeight="1">
      <c r="A84" s="35" t="s">
        <v>191</v>
      </c>
      <c r="C84" s="67">
        <v>7</v>
      </c>
      <c r="D84" s="4">
        <f t="shared" si="10"/>
        <v>6.0869565217391308</v>
      </c>
      <c r="F84" s="35" t="s">
        <v>191</v>
      </c>
      <c r="H84" s="67">
        <v>5</v>
      </c>
      <c r="I84" s="4">
        <f t="shared" si="11"/>
        <v>4.3478260869565215</v>
      </c>
    </row>
    <row r="85" spans="1:11" ht="18" customHeight="1">
      <c r="A85" s="35" t="s">
        <v>22</v>
      </c>
      <c r="C85" s="67">
        <v>20</v>
      </c>
      <c r="D85" s="4">
        <f t="shared" si="10"/>
        <v>17.391304347826086</v>
      </c>
      <c r="F85" s="35" t="s">
        <v>22</v>
      </c>
      <c r="H85" s="67">
        <v>20</v>
      </c>
      <c r="I85" s="4">
        <f t="shared" si="11"/>
        <v>17.391304347826086</v>
      </c>
    </row>
    <row r="86" spans="1:11" ht="18" customHeight="1">
      <c r="A86" s="37" t="s">
        <v>2</v>
      </c>
      <c r="B86" s="37"/>
      <c r="C86" s="44">
        <v>115</v>
      </c>
      <c r="D86" s="23">
        <v>100</v>
      </c>
      <c r="F86" s="37" t="s">
        <v>2</v>
      </c>
      <c r="G86" s="37"/>
      <c r="H86" s="44">
        <v>115</v>
      </c>
      <c r="I86" s="23">
        <v>100</v>
      </c>
    </row>
    <row r="89" spans="1:11">
      <c r="A89" s="246" t="s">
        <v>204</v>
      </c>
      <c r="B89" s="246"/>
      <c r="C89" s="246"/>
      <c r="D89" s="246"/>
      <c r="F89" s="35" t="s">
        <v>205</v>
      </c>
      <c r="K89" s="3"/>
    </row>
    <row r="90" spans="1:11">
      <c r="A90" s="247"/>
      <c r="B90" s="247"/>
      <c r="C90" s="247"/>
      <c r="D90" s="247"/>
      <c r="K90" s="3"/>
    </row>
    <row r="91" spans="1:11" ht="18" customHeight="1">
      <c r="A91" s="36"/>
      <c r="B91" s="36"/>
      <c r="C91" s="42" t="s">
        <v>23</v>
      </c>
      <c r="D91" s="36" t="s">
        <v>24</v>
      </c>
      <c r="E91" s="73"/>
      <c r="F91" s="36"/>
      <c r="G91" s="36"/>
      <c r="H91" s="42" t="s">
        <v>23</v>
      </c>
      <c r="I91" s="36" t="s">
        <v>24</v>
      </c>
      <c r="J91" s="73"/>
      <c r="K91" s="73"/>
    </row>
    <row r="92" spans="1:11" ht="18" customHeight="1">
      <c r="A92" s="35" t="s">
        <v>190</v>
      </c>
      <c r="C92" s="67">
        <v>10</v>
      </c>
      <c r="D92" s="4">
        <f>C92/115*100</f>
        <v>8.695652173913043</v>
      </c>
      <c r="F92" s="35" t="s">
        <v>190</v>
      </c>
      <c r="H92" s="67">
        <v>15</v>
      </c>
      <c r="I92" s="4">
        <f>H92/115*100</f>
        <v>13.043478260869565</v>
      </c>
      <c r="K92" s="3"/>
    </row>
    <row r="93" spans="1:11" ht="18" customHeight="1">
      <c r="A93" s="35" t="s">
        <v>185</v>
      </c>
      <c r="C93" s="67">
        <v>13</v>
      </c>
      <c r="D93" s="4">
        <f t="shared" ref="D93:D99" si="12">C93/115*100</f>
        <v>11.304347826086957</v>
      </c>
      <c r="F93" s="35" t="s">
        <v>185</v>
      </c>
      <c r="H93" s="67">
        <v>18</v>
      </c>
      <c r="I93" s="4">
        <f t="shared" ref="I93:I99" si="13">H93/115*100</f>
        <v>15.65217391304348</v>
      </c>
      <c r="K93" s="3"/>
    </row>
    <row r="94" spans="1:11" ht="18" customHeight="1">
      <c r="A94" s="35" t="s">
        <v>186</v>
      </c>
      <c r="C94" s="67">
        <v>22</v>
      </c>
      <c r="D94" s="4">
        <f t="shared" si="12"/>
        <v>19.130434782608695</v>
      </c>
      <c r="F94" s="35" t="s">
        <v>186</v>
      </c>
      <c r="H94" s="67">
        <v>21</v>
      </c>
      <c r="I94" s="4">
        <f t="shared" si="13"/>
        <v>18.260869565217391</v>
      </c>
      <c r="K94" s="3"/>
    </row>
    <row r="95" spans="1:11" ht="18" customHeight="1">
      <c r="A95" s="35" t="s">
        <v>187</v>
      </c>
      <c r="C95" s="67">
        <v>34</v>
      </c>
      <c r="D95" s="4">
        <f t="shared" si="12"/>
        <v>29.565217391304348</v>
      </c>
      <c r="F95" s="35" t="s">
        <v>187</v>
      </c>
      <c r="H95" s="67">
        <v>18</v>
      </c>
      <c r="I95" s="4">
        <f t="shared" si="13"/>
        <v>15.65217391304348</v>
      </c>
      <c r="K95" s="3"/>
    </row>
    <row r="96" spans="1:11" ht="18" customHeight="1">
      <c r="A96" s="35" t="s">
        <v>188</v>
      </c>
      <c r="C96" s="67">
        <v>7</v>
      </c>
      <c r="D96" s="4">
        <f t="shared" si="12"/>
        <v>6.0869565217391308</v>
      </c>
      <c r="F96" s="35" t="s">
        <v>188</v>
      </c>
      <c r="H96" s="67">
        <v>7</v>
      </c>
      <c r="I96" s="4">
        <f t="shared" si="13"/>
        <v>6.0869565217391308</v>
      </c>
      <c r="K96" s="3"/>
    </row>
    <row r="97" spans="1:17" ht="18" customHeight="1">
      <c r="A97" s="35" t="s">
        <v>189</v>
      </c>
      <c r="C97" s="67">
        <v>6</v>
      </c>
      <c r="D97" s="4">
        <f t="shared" si="12"/>
        <v>5.2173913043478262</v>
      </c>
      <c r="F97" s="35" t="s">
        <v>189</v>
      </c>
      <c r="H97" s="67">
        <v>6</v>
      </c>
      <c r="I97" s="4">
        <f t="shared" si="13"/>
        <v>5.2173913043478262</v>
      </c>
      <c r="K97" s="3"/>
    </row>
    <row r="98" spans="1:17" ht="18" customHeight="1">
      <c r="A98" s="35" t="s">
        <v>191</v>
      </c>
      <c r="C98" s="67">
        <v>4</v>
      </c>
      <c r="D98" s="4">
        <f t="shared" si="12"/>
        <v>3.4782608695652173</v>
      </c>
      <c r="F98" s="35" t="s">
        <v>191</v>
      </c>
      <c r="H98" s="67">
        <v>10</v>
      </c>
      <c r="I98" s="4">
        <f t="shared" si="13"/>
        <v>8.695652173913043</v>
      </c>
      <c r="K98" s="3"/>
    </row>
    <row r="99" spans="1:17" ht="18" customHeight="1">
      <c r="A99" s="35" t="s">
        <v>22</v>
      </c>
      <c r="C99" s="67">
        <v>19</v>
      </c>
      <c r="D99" s="4">
        <f t="shared" si="12"/>
        <v>16.521739130434781</v>
      </c>
      <c r="F99" s="35" t="s">
        <v>22</v>
      </c>
      <c r="H99" s="67">
        <v>20</v>
      </c>
      <c r="I99" s="4">
        <f t="shared" si="13"/>
        <v>17.391304347826086</v>
      </c>
      <c r="K99" s="3"/>
    </row>
    <row r="100" spans="1:17" ht="18" customHeight="1">
      <c r="A100" s="37" t="s">
        <v>2</v>
      </c>
      <c r="B100" s="37"/>
      <c r="C100" s="44">
        <v>115</v>
      </c>
      <c r="D100" s="23">
        <v>100</v>
      </c>
      <c r="F100" s="37" t="s">
        <v>2</v>
      </c>
      <c r="G100" s="37"/>
      <c r="H100" s="44">
        <v>115</v>
      </c>
      <c r="I100" s="23">
        <v>100</v>
      </c>
      <c r="K100" s="3"/>
    </row>
    <row r="101" spans="1:17">
      <c r="A101" s="47"/>
      <c r="B101" s="47"/>
      <c r="E101"/>
      <c r="F101" s="47"/>
      <c r="G101" s="47"/>
      <c r="J101"/>
      <c r="L101" s="3"/>
      <c r="M101"/>
      <c r="P101" s="3"/>
      <c r="Q101"/>
    </row>
    <row r="103" spans="1:17">
      <c r="A103" s="35" t="s">
        <v>206</v>
      </c>
      <c r="F103" s="248" t="s">
        <v>207</v>
      </c>
      <c r="G103" s="248"/>
      <c r="H103" s="248"/>
      <c r="I103" s="248"/>
    </row>
    <row r="104" spans="1:17">
      <c r="F104" s="249"/>
      <c r="G104" s="249"/>
      <c r="H104" s="249"/>
      <c r="I104" s="249"/>
    </row>
    <row r="105" spans="1:17" ht="18" customHeight="1">
      <c r="A105" s="36"/>
      <c r="B105" s="36"/>
      <c r="C105" s="42" t="s">
        <v>23</v>
      </c>
      <c r="D105" s="36" t="s">
        <v>24</v>
      </c>
      <c r="E105" s="73"/>
      <c r="F105" s="36"/>
      <c r="G105" s="36"/>
      <c r="H105" s="42" t="s">
        <v>23</v>
      </c>
      <c r="I105" s="36" t="s">
        <v>24</v>
      </c>
    </row>
    <row r="106" spans="1:17" ht="18" customHeight="1">
      <c r="A106" s="35" t="s">
        <v>190</v>
      </c>
      <c r="C106" s="67">
        <v>15</v>
      </c>
      <c r="D106" s="4">
        <f>C106/115*100</f>
        <v>13.043478260869565</v>
      </c>
      <c r="F106" s="35" t="s">
        <v>190</v>
      </c>
      <c r="H106" s="67">
        <v>14</v>
      </c>
      <c r="I106" s="4">
        <f>H106/115*100</f>
        <v>12.173913043478262</v>
      </c>
    </row>
    <row r="107" spans="1:17" ht="18" customHeight="1">
      <c r="A107" s="35" t="s">
        <v>185</v>
      </c>
      <c r="C107" s="67">
        <v>19</v>
      </c>
      <c r="D107" s="4">
        <f t="shared" ref="D107:D113" si="14">C107/115*100</f>
        <v>16.521739130434781</v>
      </c>
      <c r="F107" s="35" t="s">
        <v>185</v>
      </c>
      <c r="H107" s="67">
        <v>18</v>
      </c>
      <c r="I107" s="4">
        <f t="shared" ref="I107:I113" si="15">H107/115*100</f>
        <v>15.65217391304348</v>
      </c>
    </row>
    <row r="108" spans="1:17" ht="18" customHeight="1">
      <c r="A108" s="35" t="s">
        <v>186</v>
      </c>
      <c r="C108" s="67">
        <v>20</v>
      </c>
      <c r="D108" s="4">
        <f t="shared" si="14"/>
        <v>17.391304347826086</v>
      </c>
      <c r="F108" s="35" t="s">
        <v>186</v>
      </c>
      <c r="H108" s="67">
        <v>25</v>
      </c>
      <c r="I108" s="4">
        <f t="shared" si="15"/>
        <v>21.739130434782609</v>
      </c>
    </row>
    <row r="109" spans="1:17" ht="18" customHeight="1">
      <c r="A109" s="35" t="s">
        <v>187</v>
      </c>
      <c r="C109" s="67">
        <v>14</v>
      </c>
      <c r="D109" s="4">
        <f t="shared" si="14"/>
        <v>12.173913043478262</v>
      </c>
      <c r="F109" s="35" t="s">
        <v>187</v>
      </c>
      <c r="H109" s="67">
        <v>17</v>
      </c>
      <c r="I109" s="4">
        <f t="shared" si="15"/>
        <v>14.782608695652174</v>
      </c>
    </row>
    <row r="110" spans="1:17" ht="18" customHeight="1">
      <c r="A110" s="35" t="s">
        <v>188</v>
      </c>
      <c r="C110" s="67">
        <v>11</v>
      </c>
      <c r="D110" s="4">
        <f t="shared" si="14"/>
        <v>9.5652173913043477</v>
      </c>
      <c r="F110" s="35" t="s">
        <v>188</v>
      </c>
      <c r="H110" s="67">
        <v>8</v>
      </c>
      <c r="I110" s="4">
        <f t="shared" si="15"/>
        <v>6.9565217391304346</v>
      </c>
    </row>
    <row r="111" spans="1:17" ht="18" customHeight="1">
      <c r="A111" s="35" t="s">
        <v>189</v>
      </c>
      <c r="C111" s="67">
        <v>7</v>
      </c>
      <c r="D111" s="4">
        <f t="shared" si="14"/>
        <v>6.0869565217391308</v>
      </c>
      <c r="F111" s="35" t="s">
        <v>189</v>
      </c>
      <c r="H111" s="67">
        <v>8</v>
      </c>
      <c r="I111" s="4">
        <f t="shared" si="15"/>
        <v>6.9565217391304346</v>
      </c>
    </row>
    <row r="112" spans="1:17" ht="18" customHeight="1">
      <c r="A112" s="35" t="s">
        <v>191</v>
      </c>
      <c r="C112" s="67">
        <v>10</v>
      </c>
      <c r="D112" s="4">
        <f t="shared" si="14"/>
        <v>8.695652173913043</v>
      </c>
      <c r="F112" s="35" t="s">
        <v>191</v>
      </c>
      <c r="H112" s="67">
        <v>5</v>
      </c>
      <c r="I112" s="4">
        <f t="shared" si="15"/>
        <v>4.3478260869565215</v>
      </c>
    </row>
    <row r="113" spans="1:9" ht="18" customHeight="1">
      <c r="A113" s="35" t="s">
        <v>22</v>
      </c>
      <c r="C113" s="67">
        <v>19</v>
      </c>
      <c r="D113" s="4">
        <f t="shared" si="14"/>
        <v>16.521739130434781</v>
      </c>
      <c r="F113" s="35" t="s">
        <v>22</v>
      </c>
      <c r="H113" s="67">
        <v>20</v>
      </c>
      <c r="I113" s="4">
        <f t="shared" si="15"/>
        <v>17.391304347826086</v>
      </c>
    </row>
    <row r="114" spans="1:9" ht="18" customHeight="1">
      <c r="A114" s="37" t="s">
        <v>2</v>
      </c>
      <c r="B114" s="37"/>
      <c r="C114" s="44">
        <v>115</v>
      </c>
      <c r="D114" s="23">
        <v>100</v>
      </c>
      <c r="F114" s="37" t="s">
        <v>2</v>
      </c>
      <c r="G114" s="37"/>
      <c r="H114" s="44">
        <v>115</v>
      </c>
      <c r="I114" s="23">
        <v>100</v>
      </c>
    </row>
    <row r="117" spans="1:9">
      <c r="A117" s="248" t="s">
        <v>208</v>
      </c>
      <c r="B117" s="248"/>
      <c r="C117" s="248"/>
      <c r="D117" s="248"/>
      <c r="F117" s="248" t="s">
        <v>209</v>
      </c>
      <c r="G117" s="248"/>
      <c r="H117" s="248"/>
      <c r="I117" s="248"/>
    </row>
    <row r="118" spans="1:9">
      <c r="A118" s="249"/>
      <c r="B118" s="249"/>
      <c r="C118" s="249"/>
      <c r="D118" s="249"/>
      <c r="F118" s="249"/>
      <c r="G118" s="249"/>
      <c r="H118" s="249"/>
      <c r="I118" s="249"/>
    </row>
    <row r="119" spans="1:9" ht="18" customHeight="1">
      <c r="A119" s="36"/>
      <c r="B119" s="36"/>
      <c r="C119" s="42" t="s">
        <v>23</v>
      </c>
      <c r="D119" s="36" t="s">
        <v>24</v>
      </c>
      <c r="E119" s="73"/>
      <c r="F119" s="36"/>
      <c r="G119" s="36"/>
      <c r="H119" s="42" t="s">
        <v>23</v>
      </c>
      <c r="I119" s="36" t="s">
        <v>24</v>
      </c>
    </row>
    <row r="120" spans="1:9" ht="18" customHeight="1">
      <c r="A120" s="35" t="s">
        <v>190</v>
      </c>
      <c r="C120" s="67">
        <v>11</v>
      </c>
      <c r="D120" s="4">
        <f>C120/115*100</f>
        <v>9.5652173913043477</v>
      </c>
      <c r="F120" s="35" t="s">
        <v>190</v>
      </c>
      <c r="H120" s="67">
        <v>15</v>
      </c>
      <c r="I120" s="4">
        <f>H120/115*100</f>
        <v>13.043478260869565</v>
      </c>
    </row>
    <row r="121" spans="1:9" ht="18" customHeight="1">
      <c r="A121" s="35" t="s">
        <v>185</v>
      </c>
      <c r="C121" s="67">
        <v>25</v>
      </c>
      <c r="D121" s="4">
        <f t="shared" ref="D121:D127" si="16">C121/115*100</f>
        <v>21.739130434782609</v>
      </c>
      <c r="F121" s="35" t="s">
        <v>185</v>
      </c>
      <c r="H121" s="67">
        <v>10</v>
      </c>
      <c r="I121" s="4">
        <f t="shared" ref="I121:I127" si="17">H121/115*100</f>
        <v>8.695652173913043</v>
      </c>
    </row>
    <row r="122" spans="1:9" ht="18" customHeight="1">
      <c r="A122" s="35" t="s">
        <v>186</v>
      </c>
      <c r="C122" s="67">
        <v>14</v>
      </c>
      <c r="D122" s="4">
        <f t="shared" si="16"/>
        <v>12.173913043478262</v>
      </c>
      <c r="F122" s="35" t="s">
        <v>186</v>
      </c>
      <c r="H122" s="67">
        <v>23</v>
      </c>
      <c r="I122" s="4">
        <f t="shared" si="17"/>
        <v>20</v>
      </c>
    </row>
    <row r="123" spans="1:9" ht="18" customHeight="1">
      <c r="A123" s="35" t="s">
        <v>187</v>
      </c>
      <c r="C123" s="67">
        <v>25</v>
      </c>
      <c r="D123" s="4">
        <f t="shared" si="16"/>
        <v>21.739130434782609</v>
      </c>
      <c r="F123" s="35" t="s">
        <v>187</v>
      </c>
      <c r="H123" s="67">
        <v>16</v>
      </c>
      <c r="I123" s="4">
        <f t="shared" si="17"/>
        <v>13.913043478260869</v>
      </c>
    </row>
    <row r="124" spans="1:9" ht="18" customHeight="1">
      <c r="A124" s="35" t="s">
        <v>188</v>
      </c>
      <c r="C124" s="67">
        <v>6</v>
      </c>
      <c r="D124" s="4">
        <f t="shared" si="16"/>
        <v>5.2173913043478262</v>
      </c>
      <c r="F124" s="35" t="s">
        <v>188</v>
      </c>
      <c r="H124" s="67">
        <v>9</v>
      </c>
      <c r="I124" s="4">
        <f t="shared" si="17"/>
        <v>7.8260869565217401</v>
      </c>
    </row>
    <row r="125" spans="1:9" ht="18" customHeight="1">
      <c r="A125" s="35" t="s">
        <v>189</v>
      </c>
      <c r="C125" s="67">
        <v>7</v>
      </c>
      <c r="D125" s="4">
        <f t="shared" si="16"/>
        <v>6.0869565217391308</v>
      </c>
      <c r="F125" s="35" t="s">
        <v>189</v>
      </c>
      <c r="H125" s="67">
        <v>11</v>
      </c>
      <c r="I125" s="4">
        <f t="shared" si="17"/>
        <v>9.5652173913043477</v>
      </c>
    </row>
    <row r="126" spans="1:9" ht="18" customHeight="1">
      <c r="A126" s="35" t="s">
        <v>191</v>
      </c>
      <c r="C126" s="67">
        <v>8</v>
      </c>
      <c r="D126" s="4">
        <f t="shared" si="16"/>
        <v>6.9565217391304346</v>
      </c>
      <c r="F126" s="35" t="s">
        <v>191</v>
      </c>
      <c r="H126" s="67">
        <v>11</v>
      </c>
      <c r="I126" s="4">
        <f t="shared" si="17"/>
        <v>9.5652173913043477</v>
      </c>
    </row>
    <row r="127" spans="1:9" ht="18" customHeight="1">
      <c r="A127" s="35" t="s">
        <v>22</v>
      </c>
      <c r="C127" s="67">
        <v>19</v>
      </c>
      <c r="D127" s="4">
        <f t="shared" si="16"/>
        <v>16.521739130434781</v>
      </c>
      <c r="F127" s="35" t="s">
        <v>22</v>
      </c>
      <c r="H127" s="67">
        <v>20</v>
      </c>
      <c r="I127" s="4">
        <f t="shared" si="17"/>
        <v>17.391304347826086</v>
      </c>
    </row>
    <row r="128" spans="1:9" ht="18" customHeight="1">
      <c r="A128" s="37" t="s">
        <v>2</v>
      </c>
      <c r="B128" s="37"/>
      <c r="C128" s="44">
        <v>115</v>
      </c>
      <c r="D128" s="23">
        <v>100</v>
      </c>
      <c r="F128" s="37" t="s">
        <v>2</v>
      </c>
      <c r="G128" s="37"/>
      <c r="H128" s="44">
        <v>115</v>
      </c>
      <c r="I128" s="23">
        <v>100</v>
      </c>
    </row>
    <row r="131" spans="1:9">
      <c r="A131" s="248" t="s">
        <v>210</v>
      </c>
      <c r="B131" s="248"/>
      <c r="C131" s="248"/>
      <c r="D131" s="248"/>
      <c r="F131" s="248" t="s">
        <v>211</v>
      </c>
      <c r="G131" s="248"/>
      <c r="H131" s="248"/>
      <c r="I131" s="248"/>
    </row>
    <row r="132" spans="1:9">
      <c r="A132" s="249"/>
      <c r="B132" s="249"/>
      <c r="C132" s="249"/>
      <c r="D132" s="249"/>
      <c r="F132" s="249"/>
      <c r="G132" s="249"/>
      <c r="H132" s="249"/>
      <c r="I132" s="249"/>
    </row>
    <row r="133" spans="1:9" ht="18" customHeight="1">
      <c r="A133" s="36"/>
      <c r="B133" s="36"/>
      <c r="C133" s="42" t="s">
        <v>23</v>
      </c>
      <c r="D133" s="36" t="s">
        <v>24</v>
      </c>
      <c r="E133" s="73"/>
      <c r="F133" s="36"/>
      <c r="G133" s="36"/>
      <c r="H133" s="42" t="s">
        <v>23</v>
      </c>
      <c r="I133" s="36" t="s">
        <v>24</v>
      </c>
    </row>
    <row r="134" spans="1:9" ht="18" customHeight="1">
      <c r="A134" s="35" t="s">
        <v>190</v>
      </c>
      <c r="C134" s="67">
        <v>11</v>
      </c>
      <c r="D134" s="4">
        <f>C134/115*100</f>
        <v>9.5652173913043477</v>
      </c>
      <c r="F134" s="35" t="s">
        <v>190</v>
      </c>
      <c r="H134" s="67">
        <v>9</v>
      </c>
      <c r="I134" s="4">
        <f>H134/115*100</f>
        <v>7.8260869565217401</v>
      </c>
    </row>
    <row r="135" spans="1:9" ht="18" customHeight="1">
      <c r="A135" s="35" t="s">
        <v>185</v>
      </c>
      <c r="C135" s="67">
        <v>15</v>
      </c>
      <c r="D135" s="4">
        <f t="shared" ref="D135:D141" si="18">C135/115*100</f>
        <v>13.043478260869565</v>
      </c>
      <c r="F135" s="35" t="s">
        <v>185</v>
      </c>
      <c r="H135" s="67">
        <v>8</v>
      </c>
      <c r="I135" s="4">
        <f t="shared" ref="I135:I141" si="19">H135/115*100</f>
        <v>6.9565217391304346</v>
      </c>
    </row>
    <row r="136" spans="1:9" ht="18" customHeight="1">
      <c r="A136" s="35" t="s">
        <v>186</v>
      </c>
      <c r="C136" s="67">
        <v>13</v>
      </c>
      <c r="D136" s="4">
        <f t="shared" si="18"/>
        <v>11.304347826086957</v>
      </c>
      <c r="F136" s="35" t="s">
        <v>186</v>
      </c>
      <c r="H136" s="67">
        <v>14</v>
      </c>
      <c r="I136" s="4">
        <f t="shared" si="19"/>
        <v>12.173913043478262</v>
      </c>
    </row>
    <row r="137" spans="1:9" ht="18" customHeight="1">
      <c r="A137" s="35" t="s">
        <v>187</v>
      </c>
      <c r="C137" s="67">
        <v>18</v>
      </c>
      <c r="D137" s="4">
        <f t="shared" si="18"/>
        <v>15.65217391304348</v>
      </c>
      <c r="F137" s="35" t="s">
        <v>187</v>
      </c>
      <c r="H137" s="67">
        <v>25</v>
      </c>
      <c r="I137" s="4">
        <f t="shared" si="19"/>
        <v>21.739130434782609</v>
      </c>
    </row>
    <row r="138" spans="1:9" ht="18" customHeight="1">
      <c r="A138" s="35" t="s">
        <v>188</v>
      </c>
      <c r="C138" s="67">
        <v>17</v>
      </c>
      <c r="D138" s="4">
        <f t="shared" si="18"/>
        <v>14.782608695652174</v>
      </c>
      <c r="F138" s="35" t="s">
        <v>188</v>
      </c>
      <c r="H138" s="67">
        <v>7</v>
      </c>
      <c r="I138" s="4">
        <f t="shared" si="19"/>
        <v>6.0869565217391308</v>
      </c>
    </row>
    <row r="139" spans="1:9" ht="18" customHeight="1">
      <c r="A139" s="35" t="s">
        <v>189</v>
      </c>
      <c r="C139" s="67">
        <v>14</v>
      </c>
      <c r="D139" s="4">
        <f t="shared" si="18"/>
        <v>12.173913043478262</v>
      </c>
      <c r="F139" s="35" t="s">
        <v>189</v>
      </c>
      <c r="H139" s="67">
        <v>20</v>
      </c>
      <c r="I139" s="4">
        <f t="shared" si="19"/>
        <v>17.391304347826086</v>
      </c>
    </row>
    <row r="140" spans="1:9" ht="18" customHeight="1">
      <c r="A140" s="35" t="s">
        <v>191</v>
      </c>
      <c r="C140" s="67">
        <v>8</v>
      </c>
      <c r="D140" s="4">
        <f t="shared" si="18"/>
        <v>6.9565217391304346</v>
      </c>
      <c r="F140" s="35" t="s">
        <v>191</v>
      </c>
      <c r="H140" s="67">
        <v>13</v>
      </c>
      <c r="I140" s="4">
        <f t="shared" si="19"/>
        <v>11.304347826086957</v>
      </c>
    </row>
    <row r="141" spans="1:9" ht="18" customHeight="1">
      <c r="A141" s="35" t="s">
        <v>22</v>
      </c>
      <c r="C141" s="67">
        <v>19</v>
      </c>
      <c r="D141" s="4">
        <f t="shared" si="18"/>
        <v>16.521739130434781</v>
      </c>
      <c r="F141" s="35" t="s">
        <v>22</v>
      </c>
      <c r="H141" s="67">
        <v>19</v>
      </c>
      <c r="I141" s="4">
        <f t="shared" si="19"/>
        <v>16.521739130434781</v>
      </c>
    </row>
    <row r="142" spans="1:9" ht="18" customHeight="1">
      <c r="A142" s="37" t="s">
        <v>2</v>
      </c>
      <c r="B142" s="37"/>
      <c r="C142" s="44">
        <v>115</v>
      </c>
      <c r="D142" s="23">
        <v>100</v>
      </c>
      <c r="F142" s="37" t="s">
        <v>2</v>
      </c>
      <c r="G142" s="37"/>
      <c r="H142" s="44">
        <v>115</v>
      </c>
      <c r="I142" s="23">
        <v>100</v>
      </c>
    </row>
  </sheetData>
  <mergeCells count="13">
    <mergeCell ref="F75:I76"/>
    <mergeCell ref="A75:D76"/>
    <mergeCell ref="F5:I6"/>
    <mergeCell ref="F19:I20"/>
    <mergeCell ref="F33:I34"/>
    <mergeCell ref="A61:D62"/>
    <mergeCell ref="F61:I62"/>
    <mergeCell ref="A89:D90"/>
    <mergeCell ref="F103:I104"/>
    <mergeCell ref="F117:I118"/>
    <mergeCell ref="A117:D118"/>
    <mergeCell ref="F131:I132"/>
    <mergeCell ref="A131:D132"/>
  </mergeCells>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2　人間関係と意識について&amp;"-,標準"&amp;11
</oddHeader>
    <oddFooter>&amp;C&amp;"HG丸ｺﾞｼｯｸM-PRO,標準"&amp;10&amp;P / &amp;N ページ　(問2-1)</oddFooter>
  </headerFooter>
  <rowBreaks count="3" manualBreakCount="3">
    <brk id="44" max="16383" man="1"/>
    <brk id="86" max="16383" man="1"/>
    <brk id="128" max="16383" man="1"/>
  </rowBreaks>
</worksheet>
</file>

<file path=xl/worksheets/sheet8.xml><?xml version="1.0" encoding="utf-8"?>
<worksheet xmlns="http://schemas.openxmlformats.org/spreadsheetml/2006/main" xmlns:r="http://schemas.openxmlformats.org/officeDocument/2006/relationships">
  <sheetPr>
    <tabColor rgb="FF00B050"/>
  </sheetPr>
  <dimension ref="B1:Z52"/>
  <sheetViews>
    <sheetView zoomScale="80" zoomScaleNormal="80" workbookViewId="0"/>
  </sheetViews>
  <sheetFormatPr defaultRowHeight="13.5"/>
  <cols>
    <col min="2" max="4" width="9" style="35"/>
    <col min="11" max="13" width="9" style="35"/>
    <col min="20" max="22" width="9" style="35"/>
  </cols>
  <sheetData>
    <row r="1" spans="2:26" ht="15" customHeight="1">
      <c r="B1" s="35" t="s">
        <v>551</v>
      </c>
    </row>
    <row r="2" spans="2:26" ht="15" customHeight="1"/>
    <row r="3" spans="2:26" ht="15" customHeight="1">
      <c r="B3" s="35" t="s">
        <v>214</v>
      </c>
      <c r="K3" s="35" t="s">
        <v>215</v>
      </c>
      <c r="T3" s="35" t="s">
        <v>216</v>
      </c>
    </row>
    <row r="4" spans="2:26" s="46" customFormat="1" ht="15" customHeight="1">
      <c r="B4" s="36"/>
      <c r="C4" s="42" t="s">
        <v>23</v>
      </c>
      <c r="D4" s="36" t="s">
        <v>24</v>
      </c>
      <c r="K4" s="36"/>
      <c r="L4" s="42" t="s">
        <v>23</v>
      </c>
      <c r="M4" s="36" t="s">
        <v>24</v>
      </c>
      <c r="T4" s="36"/>
      <c r="U4" s="42" t="s">
        <v>23</v>
      </c>
      <c r="V4" s="36" t="s">
        <v>24</v>
      </c>
    </row>
    <row r="5" spans="2:26" ht="15" customHeight="1">
      <c r="B5" s="35" t="s">
        <v>701</v>
      </c>
      <c r="C5" s="67">
        <v>92</v>
      </c>
      <c r="D5" s="4">
        <f>C5/115*100</f>
        <v>80</v>
      </c>
      <c r="K5" s="35" t="s">
        <v>212</v>
      </c>
      <c r="L5" s="67">
        <v>87</v>
      </c>
      <c r="M5" s="4">
        <f>L5/115*100</f>
        <v>75.65217391304347</v>
      </c>
      <c r="T5" s="35" t="s">
        <v>212</v>
      </c>
      <c r="U5" s="67">
        <v>83</v>
      </c>
      <c r="V5" s="4">
        <f>U5/115*100</f>
        <v>72.173913043478265</v>
      </c>
    </row>
    <row r="6" spans="2:26" ht="15" customHeight="1">
      <c r="B6" s="35" t="s">
        <v>702</v>
      </c>
      <c r="C6" s="67">
        <v>5</v>
      </c>
      <c r="D6" s="4">
        <f t="shared" ref="D6:D7" si="0">C6/115*100</f>
        <v>4.3478260869565215</v>
      </c>
      <c r="K6" s="35" t="s">
        <v>213</v>
      </c>
      <c r="L6" s="67">
        <v>10</v>
      </c>
      <c r="M6" s="4">
        <f t="shared" ref="M6:M7" si="1">L6/115*100</f>
        <v>8.695652173913043</v>
      </c>
      <c r="T6" s="35" t="s">
        <v>213</v>
      </c>
      <c r="U6" s="67">
        <v>14</v>
      </c>
      <c r="V6" s="4">
        <f t="shared" ref="V6:V7" si="2">U6/115*100</f>
        <v>12.173913043478262</v>
      </c>
    </row>
    <row r="7" spans="2:26" ht="15" customHeight="1">
      <c r="B7" s="35" t="s">
        <v>22</v>
      </c>
      <c r="C7" s="67">
        <v>18</v>
      </c>
      <c r="D7" s="4">
        <f t="shared" si="0"/>
        <v>15.65217391304348</v>
      </c>
      <c r="K7" s="35" t="s">
        <v>22</v>
      </c>
      <c r="L7" s="67">
        <v>18</v>
      </c>
      <c r="M7" s="4">
        <f t="shared" si="1"/>
        <v>15.65217391304348</v>
      </c>
      <c r="T7" s="35" t="s">
        <v>22</v>
      </c>
      <c r="U7" s="98">
        <v>18</v>
      </c>
      <c r="V7" s="4">
        <f t="shared" si="2"/>
        <v>15.65217391304348</v>
      </c>
    </row>
    <row r="8" spans="2:26" ht="15" customHeight="1">
      <c r="B8" s="37" t="s">
        <v>2</v>
      </c>
      <c r="C8" s="44">
        <v>115</v>
      </c>
      <c r="D8" s="23">
        <v>100</v>
      </c>
      <c r="K8" s="37" t="s">
        <v>2</v>
      </c>
      <c r="L8" s="44">
        <v>115</v>
      </c>
      <c r="M8" s="23">
        <v>100</v>
      </c>
      <c r="T8" s="37" t="s">
        <v>2</v>
      </c>
      <c r="U8" s="44">
        <v>115</v>
      </c>
      <c r="V8" s="23">
        <v>100</v>
      </c>
    </row>
    <row r="9" spans="2:26" ht="15" customHeight="1"/>
    <row r="10" spans="2:26" ht="15" customHeight="1">
      <c r="B10" s="35" t="s">
        <v>217</v>
      </c>
      <c r="K10" s="35" t="s">
        <v>217</v>
      </c>
      <c r="T10" s="35" t="s">
        <v>217</v>
      </c>
    </row>
    <row r="11" spans="2:26" s="35" customFormat="1" ht="15" customHeight="1">
      <c r="B11" s="48"/>
      <c r="C11" s="48"/>
      <c r="D11" s="48"/>
      <c r="E11" s="50" t="s">
        <v>534</v>
      </c>
      <c r="F11" s="53"/>
      <c r="G11" s="48" t="s">
        <v>550</v>
      </c>
      <c r="H11" s="48"/>
      <c r="I11" s="47"/>
      <c r="K11" s="48"/>
      <c r="L11" s="48"/>
      <c r="M11" s="48"/>
      <c r="N11" s="50" t="s">
        <v>534</v>
      </c>
      <c r="O11" s="53"/>
      <c r="P11" s="48" t="s">
        <v>550</v>
      </c>
      <c r="Q11" s="48"/>
      <c r="R11" s="47"/>
      <c r="T11" s="48"/>
      <c r="U11" s="48"/>
      <c r="V11" s="48"/>
      <c r="W11" s="50" t="s">
        <v>534</v>
      </c>
      <c r="X11" s="53"/>
      <c r="Y11" s="48" t="s">
        <v>550</v>
      </c>
      <c r="Z11" s="48"/>
    </row>
    <row r="12" spans="2:26" s="46" customFormat="1" ht="15" customHeight="1">
      <c r="B12" s="49"/>
      <c r="C12" s="49"/>
      <c r="D12" s="49"/>
      <c r="E12" s="51" t="s">
        <v>23</v>
      </c>
      <c r="F12" s="54" t="s">
        <v>680</v>
      </c>
      <c r="G12" s="49" t="s">
        <v>23</v>
      </c>
      <c r="H12" s="49" t="s">
        <v>680</v>
      </c>
      <c r="I12" s="73"/>
      <c r="K12" s="49"/>
      <c r="L12" s="49"/>
      <c r="M12" s="49"/>
      <c r="N12" s="51" t="s">
        <v>23</v>
      </c>
      <c r="O12" s="54" t="s">
        <v>680</v>
      </c>
      <c r="P12" s="49" t="s">
        <v>23</v>
      </c>
      <c r="Q12" s="49" t="s">
        <v>680</v>
      </c>
      <c r="R12" s="73"/>
      <c r="T12" s="49"/>
      <c r="U12" s="49"/>
      <c r="V12" s="49"/>
      <c r="W12" s="51" t="s">
        <v>23</v>
      </c>
      <c r="X12" s="54" t="s">
        <v>680</v>
      </c>
      <c r="Y12" s="49" t="s">
        <v>23</v>
      </c>
      <c r="Z12" s="49" t="s">
        <v>680</v>
      </c>
    </row>
    <row r="13" spans="2:26" ht="15" customHeight="1">
      <c r="B13" s="35" t="s">
        <v>4</v>
      </c>
      <c r="E13" s="40">
        <v>8</v>
      </c>
      <c r="F13" s="55">
        <f>E13/$C$5*100</f>
        <v>8.695652173913043</v>
      </c>
      <c r="G13">
        <v>0</v>
      </c>
      <c r="H13" s="148">
        <f>G13/$C$5*100</f>
        <v>0</v>
      </c>
      <c r="I13" s="4"/>
      <c r="K13" s="35" t="s">
        <v>4</v>
      </c>
      <c r="N13" s="40">
        <v>5</v>
      </c>
      <c r="O13" s="55">
        <f>N13/$L$5*100</f>
        <v>5.7471264367816088</v>
      </c>
      <c r="P13">
        <v>1</v>
      </c>
      <c r="Q13" s="148">
        <f>P13/$L$5*100</f>
        <v>1.1494252873563218</v>
      </c>
      <c r="R13" s="4"/>
      <c r="T13" s="35" t="s">
        <v>4</v>
      </c>
      <c r="W13" s="40">
        <v>3</v>
      </c>
      <c r="X13" s="55">
        <f>W13/$U$5*100</f>
        <v>3.6144578313253009</v>
      </c>
      <c r="Y13">
        <v>1</v>
      </c>
      <c r="Z13" s="148">
        <f>Y13/$U$5*100</f>
        <v>1.2048192771084338</v>
      </c>
    </row>
    <row r="14" spans="2:26" ht="15" customHeight="1">
      <c r="B14" s="35" t="s">
        <v>5</v>
      </c>
      <c r="E14" s="40">
        <v>1</v>
      </c>
      <c r="F14" s="55">
        <f t="shared" ref="F14:H45" si="3">E14/$C$5*100</f>
        <v>1.0869565217391304</v>
      </c>
      <c r="G14" s="15">
        <v>2</v>
      </c>
      <c r="H14" s="14">
        <f t="shared" si="3"/>
        <v>2.1739130434782608</v>
      </c>
      <c r="I14" s="4"/>
      <c r="K14" s="35" t="s">
        <v>5</v>
      </c>
      <c r="N14" s="40">
        <v>1</v>
      </c>
      <c r="O14" s="55">
        <f t="shared" ref="O14:Q45" si="4">N14/$L$5*100</f>
        <v>1.1494252873563218</v>
      </c>
      <c r="P14">
        <v>1</v>
      </c>
      <c r="Q14" s="14">
        <f t="shared" si="4"/>
        <v>1.1494252873563218</v>
      </c>
      <c r="R14" s="4"/>
      <c r="T14" s="35" t="s">
        <v>5</v>
      </c>
      <c r="W14" s="40">
        <v>2</v>
      </c>
      <c r="X14" s="55">
        <f t="shared" ref="X14:Z45" si="5">W14/$U$5*100</f>
        <v>2.4096385542168677</v>
      </c>
      <c r="Y14">
        <v>2</v>
      </c>
      <c r="Z14" s="14">
        <f t="shared" si="5"/>
        <v>2.4096385542168677</v>
      </c>
    </row>
    <row r="15" spans="2:26" ht="15" customHeight="1">
      <c r="B15" s="35" t="s">
        <v>6</v>
      </c>
      <c r="E15" s="40">
        <v>0</v>
      </c>
      <c r="F15" s="55">
        <f t="shared" si="3"/>
        <v>0</v>
      </c>
      <c r="G15" s="15">
        <v>1</v>
      </c>
      <c r="H15" s="14">
        <f t="shared" si="3"/>
        <v>1.0869565217391304</v>
      </c>
      <c r="I15" s="4"/>
      <c r="K15" s="35" t="s">
        <v>6</v>
      </c>
      <c r="N15" s="40">
        <v>0</v>
      </c>
      <c r="O15" s="55">
        <f t="shared" si="4"/>
        <v>0</v>
      </c>
      <c r="P15">
        <v>0</v>
      </c>
      <c r="Q15" s="14">
        <f t="shared" si="4"/>
        <v>0</v>
      </c>
      <c r="R15" s="4"/>
      <c r="T15" s="35" t="s">
        <v>6</v>
      </c>
      <c r="W15" s="40">
        <v>0</v>
      </c>
      <c r="X15" s="55">
        <f t="shared" si="5"/>
        <v>0</v>
      </c>
      <c r="Y15">
        <v>0</v>
      </c>
      <c r="Z15" s="14">
        <f t="shared" si="5"/>
        <v>0</v>
      </c>
    </row>
    <row r="16" spans="2:26" ht="15" customHeight="1">
      <c r="B16" s="35" t="s">
        <v>300</v>
      </c>
      <c r="E16" s="40">
        <v>4</v>
      </c>
      <c r="F16" s="55">
        <f t="shared" si="3"/>
        <v>4.3478260869565215</v>
      </c>
      <c r="G16" s="15">
        <v>16</v>
      </c>
      <c r="H16" s="14">
        <f t="shared" si="3"/>
        <v>17.391304347826086</v>
      </c>
      <c r="I16" s="4"/>
      <c r="K16" s="35" t="s">
        <v>300</v>
      </c>
      <c r="N16" s="40">
        <v>6</v>
      </c>
      <c r="O16" s="55">
        <f t="shared" si="4"/>
        <v>6.8965517241379306</v>
      </c>
      <c r="P16">
        <v>9</v>
      </c>
      <c r="Q16" s="14">
        <f t="shared" si="4"/>
        <v>10.344827586206897</v>
      </c>
      <c r="R16" s="4"/>
      <c r="T16" s="35" t="s">
        <v>300</v>
      </c>
      <c r="W16" s="40">
        <v>24</v>
      </c>
      <c r="X16" s="55">
        <f t="shared" si="5"/>
        <v>28.915662650602407</v>
      </c>
      <c r="Y16">
        <v>23</v>
      </c>
      <c r="Z16" s="14">
        <f t="shared" si="5"/>
        <v>27.710843373493976</v>
      </c>
    </row>
    <row r="17" spans="2:26" ht="15" customHeight="1">
      <c r="B17" s="35" t="s">
        <v>301</v>
      </c>
      <c r="E17" s="40">
        <v>39</v>
      </c>
      <c r="F17" s="55">
        <f t="shared" si="3"/>
        <v>42.391304347826086</v>
      </c>
      <c r="G17" s="15">
        <v>13</v>
      </c>
      <c r="H17" s="14">
        <f t="shared" si="3"/>
        <v>14.130434782608695</v>
      </c>
      <c r="I17" s="4"/>
      <c r="K17" s="35" t="s">
        <v>301</v>
      </c>
      <c r="N17" s="40">
        <v>16</v>
      </c>
      <c r="O17" s="55">
        <f t="shared" si="4"/>
        <v>18.390804597701148</v>
      </c>
      <c r="P17">
        <v>8</v>
      </c>
      <c r="Q17" s="14">
        <f t="shared" si="4"/>
        <v>9.1954022988505741</v>
      </c>
      <c r="R17" s="4"/>
      <c r="T17" s="35" t="s">
        <v>301</v>
      </c>
      <c r="W17" s="40">
        <v>44</v>
      </c>
      <c r="X17" s="55">
        <f t="shared" si="5"/>
        <v>53.01204819277109</v>
      </c>
      <c r="Y17">
        <v>20</v>
      </c>
      <c r="Z17" s="14">
        <f t="shared" si="5"/>
        <v>24.096385542168676</v>
      </c>
    </row>
    <row r="18" spans="2:26" ht="15" customHeight="1">
      <c r="B18" s="35" t="s">
        <v>29</v>
      </c>
      <c r="E18" s="40">
        <v>0</v>
      </c>
      <c r="F18" s="55">
        <f t="shared" si="3"/>
        <v>0</v>
      </c>
      <c r="G18" s="15">
        <v>1</v>
      </c>
      <c r="H18" s="14">
        <f t="shared" si="3"/>
        <v>1.0869565217391304</v>
      </c>
      <c r="I18" s="4"/>
      <c r="K18" s="35" t="s">
        <v>29</v>
      </c>
      <c r="N18" s="40">
        <v>0</v>
      </c>
      <c r="O18" s="55">
        <f t="shared" si="4"/>
        <v>0</v>
      </c>
      <c r="P18">
        <v>0</v>
      </c>
      <c r="Q18" s="14">
        <f t="shared" si="4"/>
        <v>0</v>
      </c>
      <c r="R18" s="4"/>
      <c r="T18" s="35" t="s">
        <v>29</v>
      </c>
      <c r="W18" s="40">
        <v>0</v>
      </c>
      <c r="X18" s="55">
        <f t="shared" si="5"/>
        <v>0</v>
      </c>
      <c r="Y18">
        <v>0</v>
      </c>
      <c r="Z18" s="14">
        <f t="shared" si="5"/>
        <v>0</v>
      </c>
    </row>
    <row r="19" spans="2:26" ht="15" customHeight="1">
      <c r="B19" s="35" t="s">
        <v>32</v>
      </c>
      <c r="E19" s="40">
        <v>0</v>
      </c>
      <c r="F19" s="55">
        <f t="shared" si="3"/>
        <v>0</v>
      </c>
      <c r="G19">
        <v>0</v>
      </c>
      <c r="H19" s="14">
        <f t="shared" si="3"/>
        <v>0</v>
      </c>
      <c r="I19" s="4"/>
      <c r="K19" s="35" t="s">
        <v>32</v>
      </c>
      <c r="N19" s="40">
        <v>0</v>
      </c>
      <c r="O19" s="55">
        <f t="shared" si="4"/>
        <v>0</v>
      </c>
      <c r="P19">
        <v>0</v>
      </c>
      <c r="Q19" s="14">
        <f t="shared" si="4"/>
        <v>0</v>
      </c>
      <c r="R19" s="4"/>
      <c r="T19" s="35" t="s">
        <v>32</v>
      </c>
      <c r="W19" s="52">
        <v>1</v>
      </c>
      <c r="X19" s="55">
        <f t="shared" si="5"/>
        <v>1.2048192771084338</v>
      </c>
      <c r="Y19">
        <v>0</v>
      </c>
      <c r="Z19" s="14">
        <f t="shared" si="5"/>
        <v>0</v>
      </c>
    </row>
    <row r="20" spans="2:26" ht="15" customHeight="1">
      <c r="B20" s="35" t="s">
        <v>9</v>
      </c>
      <c r="E20" s="40">
        <v>1</v>
      </c>
      <c r="F20" s="55">
        <f t="shared" si="3"/>
        <v>1.0869565217391304</v>
      </c>
      <c r="G20">
        <v>2</v>
      </c>
      <c r="H20" s="14">
        <f t="shared" si="3"/>
        <v>2.1739130434782608</v>
      </c>
      <c r="I20" s="4"/>
      <c r="K20" s="35" t="s">
        <v>9</v>
      </c>
      <c r="N20" s="40">
        <v>1</v>
      </c>
      <c r="O20" s="55">
        <f t="shared" si="4"/>
        <v>1.1494252873563218</v>
      </c>
      <c r="P20">
        <v>1</v>
      </c>
      <c r="Q20" s="14">
        <f t="shared" si="4"/>
        <v>1.1494252873563218</v>
      </c>
      <c r="R20" s="4"/>
      <c r="T20" s="35" t="s">
        <v>9</v>
      </c>
      <c r="W20" s="52">
        <v>1</v>
      </c>
      <c r="X20" s="55">
        <f t="shared" si="5"/>
        <v>1.2048192771084338</v>
      </c>
      <c r="Y20" s="15">
        <v>3</v>
      </c>
      <c r="Z20" s="14">
        <f t="shared" si="5"/>
        <v>3.6144578313253009</v>
      </c>
    </row>
    <row r="21" spans="2:26" ht="15" customHeight="1">
      <c r="B21" s="35" t="s">
        <v>10</v>
      </c>
      <c r="E21" s="40">
        <v>2</v>
      </c>
      <c r="F21" s="55">
        <f t="shared" si="3"/>
        <v>2.1739130434782608</v>
      </c>
      <c r="G21">
        <v>6</v>
      </c>
      <c r="H21" s="14">
        <f t="shared" si="3"/>
        <v>6.5217391304347823</v>
      </c>
      <c r="I21" s="4"/>
      <c r="K21" s="35" t="s">
        <v>10</v>
      </c>
      <c r="N21" s="40">
        <v>1</v>
      </c>
      <c r="O21" s="55">
        <f t="shared" si="4"/>
        <v>1.1494252873563218</v>
      </c>
      <c r="P21">
        <v>1</v>
      </c>
      <c r="Q21" s="14">
        <f t="shared" si="4"/>
        <v>1.1494252873563218</v>
      </c>
      <c r="R21" s="4"/>
      <c r="T21" s="35" t="s">
        <v>10</v>
      </c>
      <c r="W21" s="52">
        <v>1</v>
      </c>
      <c r="X21" s="55">
        <f t="shared" si="5"/>
        <v>1.2048192771084338</v>
      </c>
      <c r="Y21" s="15">
        <v>1</v>
      </c>
      <c r="Z21" s="14">
        <f t="shared" si="5"/>
        <v>1.2048192771084338</v>
      </c>
    </row>
    <row r="22" spans="2:26" ht="15" customHeight="1">
      <c r="B22" s="35" t="s">
        <v>11</v>
      </c>
      <c r="E22" s="40">
        <v>0</v>
      </c>
      <c r="F22" s="55">
        <f t="shared" si="3"/>
        <v>0</v>
      </c>
      <c r="G22">
        <v>0</v>
      </c>
      <c r="H22" s="14">
        <f t="shared" si="3"/>
        <v>0</v>
      </c>
      <c r="I22" s="4"/>
      <c r="K22" s="35" t="s">
        <v>11</v>
      </c>
      <c r="N22" s="40">
        <v>0</v>
      </c>
      <c r="O22" s="55">
        <f t="shared" si="4"/>
        <v>0</v>
      </c>
      <c r="P22">
        <v>0</v>
      </c>
      <c r="Q22" s="14">
        <f t="shared" si="4"/>
        <v>0</v>
      </c>
      <c r="R22" s="4"/>
      <c r="T22" s="35" t="s">
        <v>11</v>
      </c>
      <c r="W22" s="52">
        <v>1</v>
      </c>
      <c r="X22" s="55">
        <f t="shared" si="5"/>
        <v>1.2048192771084338</v>
      </c>
      <c r="Y22" s="15">
        <v>2</v>
      </c>
      <c r="Z22" s="14">
        <f t="shared" si="5"/>
        <v>2.4096385542168677</v>
      </c>
    </row>
    <row r="23" spans="2:26" ht="15" customHeight="1">
      <c r="B23" s="35" t="s">
        <v>27</v>
      </c>
      <c r="E23" s="40">
        <v>2</v>
      </c>
      <c r="F23" s="55">
        <f t="shared" si="3"/>
        <v>2.1739130434782608</v>
      </c>
      <c r="G23">
        <v>1</v>
      </c>
      <c r="H23" s="14">
        <f t="shared" si="3"/>
        <v>1.0869565217391304</v>
      </c>
      <c r="I23" s="4"/>
      <c r="K23" s="35" t="s">
        <v>27</v>
      </c>
      <c r="N23" s="40">
        <v>1</v>
      </c>
      <c r="O23" s="55">
        <f t="shared" si="4"/>
        <v>1.1494252873563218</v>
      </c>
      <c r="P23">
        <v>0</v>
      </c>
      <c r="Q23" s="14">
        <f t="shared" si="4"/>
        <v>0</v>
      </c>
      <c r="R23" s="4"/>
      <c r="T23" s="35" t="s">
        <v>27</v>
      </c>
      <c r="W23" s="52">
        <v>1</v>
      </c>
      <c r="X23" s="55">
        <f t="shared" si="5"/>
        <v>1.2048192771084338</v>
      </c>
      <c r="Y23" s="15">
        <v>3</v>
      </c>
      <c r="Z23" s="14">
        <f t="shared" si="5"/>
        <v>3.6144578313253009</v>
      </c>
    </row>
    <row r="24" spans="2:26" ht="15" customHeight="1">
      <c r="B24" s="35" t="s">
        <v>302</v>
      </c>
      <c r="E24" s="40">
        <v>0</v>
      </c>
      <c r="F24" s="55">
        <f t="shared" si="3"/>
        <v>0</v>
      </c>
      <c r="G24">
        <v>0</v>
      </c>
      <c r="H24" s="14">
        <f t="shared" si="3"/>
        <v>0</v>
      </c>
      <c r="I24" s="4"/>
      <c r="K24" s="35" t="s">
        <v>302</v>
      </c>
      <c r="N24" s="40">
        <v>0</v>
      </c>
      <c r="O24" s="55">
        <f t="shared" si="4"/>
        <v>0</v>
      </c>
      <c r="P24">
        <v>0</v>
      </c>
      <c r="Q24" s="14">
        <f t="shared" si="4"/>
        <v>0</v>
      </c>
      <c r="R24" s="4"/>
      <c r="T24" s="35" t="s">
        <v>302</v>
      </c>
      <c r="W24" s="40">
        <v>0</v>
      </c>
      <c r="X24" s="55">
        <f t="shared" si="5"/>
        <v>0</v>
      </c>
      <c r="Y24">
        <v>0</v>
      </c>
      <c r="Z24" s="14">
        <f t="shared" si="5"/>
        <v>0</v>
      </c>
    </row>
    <row r="25" spans="2:26" ht="15" customHeight="1">
      <c r="B25" s="35" t="s">
        <v>303</v>
      </c>
      <c r="E25" s="40">
        <v>0</v>
      </c>
      <c r="F25" s="55">
        <f t="shared" si="3"/>
        <v>0</v>
      </c>
      <c r="G25">
        <v>0</v>
      </c>
      <c r="H25" s="14">
        <f t="shared" si="3"/>
        <v>0</v>
      </c>
      <c r="I25" s="4"/>
      <c r="K25" s="35" t="s">
        <v>303</v>
      </c>
      <c r="N25" s="40">
        <v>1</v>
      </c>
      <c r="O25" s="55">
        <f t="shared" si="4"/>
        <v>1.1494252873563218</v>
      </c>
      <c r="P25">
        <v>0</v>
      </c>
      <c r="Q25" s="14">
        <f t="shared" si="4"/>
        <v>0</v>
      </c>
      <c r="R25" s="4"/>
      <c r="T25" s="35" t="s">
        <v>303</v>
      </c>
      <c r="W25" s="40">
        <v>0</v>
      </c>
      <c r="X25" s="55">
        <f t="shared" si="5"/>
        <v>0</v>
      </c>
      <c r="Y25">
        <v>0</v>
      </c>
      <c r="Z25" s="14">
        <f t="shared" si="5"/>
        <v>0</v>
      </c>
    </row>
    <row r="26" spans="2:26" ht="15" customHeight="1">
      <c r="B26" s="35" t="s">
        <v>375</v>
      </c>
      <c r="E26" s="40">
        <v>0</v>
      </c>
      <c r="F26" s="55">
        <f t="shared" si="3"/>
        <v>0</v>
      </c>
      <c r="G26" s="15">
        <v>1</v>
      </c>
      <c r="H26" s="14">
        <f t="shared" si="3"/>
        <v>1.0869565217391304</v>
      </c>
      <c r="I26" s="4"/>
      <c r="K26" s="35" t="s">
        <v>375</v>
      </c>
      <c r="N26" s="40">
        <v>0</v>
      </c>
      <c r="O26" s="55">
        <f t="shared" si="4"/>
        <v>0</v>
      </c>
      <c r="P26">
        <v>0</v>
      </c>
      <c r="Q26" s="14">
        <f t="shared" si="4"/>
        <v>0</v>
      </c>
      <c r="R26" s="4"/>
      <c r="T26" s="35" t="s">
        <v>375</v>
      </c>
      <c r="W26" s="40">
        <v>0</v>
      </c>
      <c r="X26" s="55">
        <f t="shared" si="5"/>
        <v>0</v>
      </c>
      <c r="Y26">
        <v>0</v>
      </c>
      <c r="Z26" s="14">
        <f t="shared" si="5"/>
        <v>0</v>
      </c>
    </row>
    <row r="27" spans="2:26" ht="15" customHeight="1">
      <c r="B27" s="35" t="s">
        <v>25</v>
      </c>
      <c r="E27" s="40">
        <v>4</v>
      </c>
      <c r="F27" s="55">
        <f t="shared" si="3"/>
        <v>4.3478260869565215</v>
      </c>
      <c r="G27" s="15">
        <v>2</v>
      </c>
      <c r="H27" s="14">
        <f t="shared" si="3"/>
        <v>2.1739130434782608</v>
      </c>
      <c r="I27" s="4"/>
      <c r="K27" s="35" t="s">
        <v>25</v>
      </c>
      <c r="N27" s="40">
        <v>3</v>
      </c>
      <c r="O27" s="55">
        <f t="shared" si="4"/>
        <v>3.4482758620689653</v>
      </c>
      <c r="P27">
        <v>0</v>
      </c>
      <c r="Q27" s="14">
        <f t="shared" si="4"/>
        <v>0</v>
      </c>
      <c r="R27" s="4"/>
      <c r="T27" s="35" t="s">
        <v>25</v>
      </c>
      <c r="W27" s="40">
        <v>2</v>
      </c>
      <c r="X27" s="55">
        <f t="shared" si="5"/>
        <v>2.4096385542168677</v>
      </c>
      <c r="Y27">
        <v>1</v>
      </c>
      <c r="Z27" s="14">
        <f t="shared" si="5"/>
        <v>1.2048192771084338</v>
      </c>
    </row>
    <row r="28" spans="2:26" ht="15" customHeight="1">
      <c r="B28" s="35" t="s">
        <v>12</v>
      </c>
      <c r="E28" s="40">
        <v>17</v>
      </c>
      <c r="F28" s="55">
        <f t="shared" si="3"/>
        <v>18.478260869565215</v>
      </c>
      <c r="G28" s="15">
        <v>10</v>
      </c>
      <c r="H28" s="14">
        <f t="shared" si="3"/>
        <v>10.869565217391305</v>
      </c>
      <c r="I28" s="4"/>
      <c r="K28" s="35" t="s">
        <v>12</v>
      </c>
      <c r="N28" s="40">
        <v>8</v>
      </c>
      <c r="O28" s="55">
        <f t="shared" si="4"/>
        <v>9.1954022988505741</v>
      </c>
      <c r="P28">
        <v>13</v>
      </c>
      <c r="Q28" s="14">
        <f t="shared" si="4"/>
        <v>14.942528735632186</v>
      </c>
      <c r="R28" s="4"/>
      <c r="T28" s="35" t="s">
        <v>12</v>
      </c>
      <c r="W28" s="40">
        <v>0</v>
      </c>
      <c r="X28" s="55">
        <f t="shared" si="5"/>
        <v>0</v>
      </c>
      <c r="Y28">
        <v>1</v>
      </c>
      <c r="Z28" s="14">
        <f t="shared" si="5"/>
        <v>1.2048192771084338</v>
      </c>
    </row>
    <row r="29" spans="2:26" ht="15" customHeight="1">
      <c r="B29" s="35" t="s">
        <v>30</v>
      </c>
      <c r="E29" s="40">
        <v>0</v>
      </c>
      <c r="F29" s="55">
        <f t="shared" si="3"/>
        <v>0</v>
      </c>
      <c r="G29">
        <v>0</v>
      </c>
      <c r="H29" s="14">
        <f t="shared" si="3"/>
        <v>0</v>
      </c>
      <c r="I29" s="4"/>
      <c r="K29" s="35" t="s">
        <v>30</v>
      </c>
      <c r="N29" s="40">
        <v>0</v>
      </c>
      <c r="O29" s="55">
        <f t="shared" si="4"/>
        <v>0</v>
      </c>
      <c r="P29">
        <v>0</v>
      </c>
      <c r="Q29" s="14">
        <f t="shared" si="4"/>
        <v>0</v>
      </c>
      <c r="R29" s="4"/>
      <c r="T29" s="35" t="s">
        <v>30</v>
      </c>
      <c r="W29" s="40">
        <v>0</v>
      </c>
      <c r="X29" s="55">
        <f t="shared" si="5"/>
        <v>0</v>
      </c>
      <c r="Y29">
        <v>0</v>
      </c>
      <c r="Z29" s="14">
        <f t="shared" si="5"/>
        <v>0</v>
      </c>
    </row>
    <row r="30" spans="2:26" ht="15" customHeight="1">
      <c r="B30" s="35" t="s">
        <v>13</v>
      </c>
      <c r="E30" s="40">
        <v>2</v>
      </c>
      <c r="F30" s="55">
        <f t="shared" si="3"/>
        <v>2.1739130434782608</v>
      </c>
      <c r="G30">
        <v>1</v>
      </c>
      <c r="H30" s="14">
        <f t="shared" si="3"/>
        <v>1.0869565217391304</v>
      </c>
      <c r="I30" s="4"/>
      <c r="K30" s="35" t="s">
        <v>13</v>
      </c>
      <c r="N30" s="40">
        <v>17</v>
      </c>
      <c r="O30" s="55">
        <f t="shared" si="4"/>
        <v>19.540229885057471</v>
      </c>
      <c r="P30">
        <v>6</v>
      </c>
      <c r="Q30" s="14">
        <f t="shared" si="4"/>
        <v>6.8965517241379306</v>
      </c>
      <c r="R30" s="4"/>
      <c r="T30" s="35" t="s">
        <v>13</v>
      </c>
      <c r="W30" s="40">
        <v>1</v>
      </c>
      <c r="X30" s="55">
        <f t="shared" si="5"/>
        <v>1.2048192771084338</v>
      </c>
      <c r="Y30">
        <v>0</v>
      </c>
      <c r="Z30" s="14">
        <f t="shared" si="5"/>
        <v>0</v>
      </c>
    </row>
    <row r="31" spans="2:26" ht="15" customHeight="1">
      <c r="B31" s="35" t="s">
        <v>14</v>
      </c>
      <c r="E31" s="40">
        <v>0</v>
      </c>
      <c r="F31" s="55">
        <f t="shared" si="3"/>
        <v>0</v>
      </c>
      <c r="G31">
        <v>0</v>
      </c>
      <c r="H31" s="14">
        <f t="shared" si="3"/>
        <v>0</v>
      </c>
      <c r="I31" s="4"/>
      <c r="K31" s="35" t="s">
        <v>14</v>
      </c>
      <c r="N31" s="40">
        <v>0</v>
      </c>
      <c r="O31" s="55">
        <f t="shared" si="4"/>
        <v>0</v>
      </c>
      <c r="P31">
        <v>2</v>
      </c>
      <c r="Q31" s="14">
        <f t="shared" si="4"/>
        <v>2.2988505747126435</v>
      </c>
      <c r="R31" s="4"/>
      <c r="T31" s="35" t="s">
        <v>14</v>
      </c>
      <c r="W31" s="40">
        <v>0</v>
      </c>
      <c r="X31" s="55">
        <f t="shared" si="5"/>
        <v>0</v>
      </c>
      <c r="Y31">
        <v>0</v>
      </c>
      <c r="Z31" s="14">
        <f t="shared" si="5"/>
        <v>0</v>
      </c>
    </row>
    <row r="32" spans="2:26" ht="15" customHeight="1">
      <c r="B32" s="35" t="s">
        <v>367</v>
      </c>
      <c r="E32" s="40">
        <v>0</v>
      </c>
      <c r="F32" s="55">
        <f t="shared" si="3"/>
        <v>0</v>
      </c>
      <c r="G32">
        <v>0</v>
      </c>
      <c r="H32" s="14">
        <f t="shared" si="3"/>
        <v>0</v>
      </c>
      <c r="I32" s="4"/>
      <c r="K32" s="35" t="s">
        <v>367</v>
      </c>
      <c r="N32" s="52">
        <v>1</v>
      </c>
      <c r="O32" s="55">
        <f t="shared" si="4"/>
        <v>1.1494252873563218</v>
      </c>
      <c r="P32">
        <v>0</v>
      </c>
      <c r="Q32" s="14">
        <f t="shared" si="4"/>
        <v>0</v>
      </c>
      <c r="R32" s="4"/>
      <c r="T32" s="35" t="s">
        <v>367</v>
      </c>
      <c r="W32" s="40">
        <v>0</v>
      </c>
      <c r="X32" s="55">
        <f t="shared" si="5"/>
        <v>0</v>
      </c>
      <c r="Y32">
        <v>0</v>
      </c>
      <c r="Z32" s="14">
        <f t="shared" si="5"/>
        <v>0</v>
      </c>
    </row>
    <row r="33" spans="2:26" ht="15" customHeight="1">
      <c r="B33" s="35" t="s">
        <v>703</v>
      </c>
      <c r="E33" s="40">
        <v>0</v>
      </c>
      <c r="F33" s="55">
        <f t="shared" si="3"/>
        <v>0</v>
      </c>
      <c r="G33">
        <v>0</v>
      </c>
      <c r="H33" s="14">
        <f t="shared" si="3"/>
        <v>0</v>
      </c>
      <c r="I33" s="4"/>
      <c r="K33" s="35" t="s">
        <v>28</v>
      </c>
      <c r="N33" s="52">
        <v>2</v>
      </c>
      <c r="O33" s="55">
        <f t="shared" si="4"/>
        <v>2.2988505747126435</v>
      </c>
      <c r="P33">
        <v>0</v>
      </c>
      <c r="Q33" s="14">
        <f t="shared" si="4"/>
        <v>0</v>
      </c>
      <c r="R33" s="4"/>
      <c r="T33" s="35" t="s">
        <v>28</v>
      </c>
      <c r="W33" s="40">
        <v>0</v>
      </c>
      <c r="X33" s="55">
        <f t="shared" si="5"/>
        <v>0</v>
      </c>
      <c r="Y33">
        <v>0</v>
      </c>
      <c r="Z33" s="14">
        <f t="shared" si="5"/>
        <v>0</v>
      </c>
    </row>
    <row r="34" spans="2:26" ht="15" customHeight="1">
      <c r="B34" s="35" t="s">
        <v>368</v>
      </c>
      <c r="E34" s="40">
        <v>0</v>
      </c>
      <c r="F34" s="55">
        <f t="shared" si="3"/>
        <v>0</v>
      </c>
      <c r="G34" s="15">
        <v>2</v>
      </c>
      <c r="H34" s="14">
        <f t="shared" si="3"/>
        <v>2.1739130434782608</v>
      </c>
      <c r="I34" s="4"/>
      <c r="K34" s="35" t="s">
        <v>368</v>
      </c>
      <c r="N34" s="52">
        <v>3</v>
      </c>
      <c r="O34" s="55">
        <f t="shared" si="4"/>
        <v>3.4482758620689653</v>
      </c>
      <c r="P34">
        <v>2</v>
      </c>
      <c r="Q34" s="14">
        <f t="shared" si="4"/>
        <v>2.2988505747126435</v>
      </c>
      <c r="R34" s="4"/>
      <c r="T34" s="35" t="s">
        <v>368</v>
      </c>
      <c r="W34" s="40">
        <v>0</v>
      </c>
      <c r="X34" s="55">
        <f t="shared" si="5"/>
        <v>0</v>
      </c>
      <c r="Y34">
        <v>0</v>
      </c>
      <c r="Z34" s="14">
        <f t="shared" si="5"/>
        <v>0</v>
      </c>
    </row>
    <row r="35" spans="2:26" ht="15" customHeight="1">
      <c r="B35" s="35" t="s">
        <v>15</v>
      </c>
      <c r="E35" s="40">
        <v>2</v>
      </c>
      <c r="F35" s="55">
        <f t="shared" si="3"/>
        <v>2.1739130434782608</v>
      </c>
      <c r="G35" s="15">
        <v>1</v>
      </c>
      <c r="H35" s="14">
        <f t="shared" si="3"/>
        <v>1.0869565217391304</v>
      </c>
      <c r="I35" s="4"/>
      <c r="K35" s="35" t="s">
        <v>15</v>
      </c>
      <c r="N35" s="52">
        <v>8</v>
      </c>
      <c r="O35" s="55">
        <f t="shared" si="4"/>
        <v>9.1954022988505741</v>
      </c>
      <c r="P35">
        <v>3</v>
      </c>
      <c r="Q35" s="14">
        <f t="shared" si="4"/>
        <v>3.4482758620689653</v>
      </c>
      <c r="R35" s="4"/>
      <c r="T35" s="35" t="s">
        <v>15</v>
      </c>
      <c r="W35" s="40">
        <v>0</v>
      </c>
      <c r="X35" s="55">
        <f t="shared" si="5"/>
        <v>0</v>
      </c>
      <c r="Y35">
        <v>1</v>
      </c>
      <c r="Z35" s="14">
        <f t="shared" si="5"/>
        <v>1.2048192771084338</v>
      </c>
    </row>
    <row r="36" spans="2:26" ht="15" customHeight="1">
      <c r="B36" s="35" t="s">
        <v>16</v>
      </c>
      <c r="E36" s="40">
        <v>2</v>
      </c>
      <c r="F36" s="55">
        <f t="shared" si="3"/>
        <v>2.1739130434782608</v>
      </c>
      <c r="G36" s="15">
        <v>4</v>
      </c>
      <c r="H36" s="14">
        <f t="shared" si="3"/>
        <v>4.3478260869565215</v>
      </c>
      <c r="I36" s="4"/>
      <c r="K36" s="35" t="s">
        <v>16</v>
      </c>
      <c r="N36" s="52">
        <v>2</v>
      </c>
      <c r="O36" s="55">
        <f t="shared" si="4"/>
        <v>2.2988505747126435</v>
      </c>
      <c r="P36">
        <v>10</v>
      </c>
      <c r="Q36" s="14">
        <f t="shared" si="4"/>
        <v>11.494252873563218</v>
      </c>
      <c r="R36" s="4"/>
      <c r="T36" s="35" t="s">
        <v>16</v>
      </c>
      <c r="W36" s="40">
        <v>2</v>
      </c>
      <c r="X36" s="55">
        <f t="shared" si="5"/>
        <v>2.4096385542168677</v>
      </c>
      <c r="Y36">
        <v>0</v>
      </c>
      <c r="Z36" s="14">
        <f t="shared" si="5"/>
        <v>0</v>
      </c>
    </row>
    <row r="37" spans="2:26" ht="15" customHeight="1">
      <c r="B37" s="35" t="s">
        <v>704</v>
      </c>
      <c r="E37" s="40">
        <v>0</v>
      </c>
      <c r="F37" s="55">
        <f t="shared" si="3"/>
        <v>0</v>
      </c>
      <c r="G37" s="15">
        <v>1</v>
      </c>
      <c r="H37" s="14">
        <f t="shared" si="3"/>
        <v>1.0869565217391304</v>
      </c>
      <c r="I37" s="4"/>
      <c r="K37" s="35" t="s">
        <v>369</v>
      </c>
      <c r="N37" s="40">
        <v>0</v>
      </c>
      <c r="O37" s="55">
        <f t="shared" si="4"/>
        <v>0</v>
      </c>
      <c r="P37">
        <v>1</v>
      </c>
      <c r="Q37" s="14">
        <f t="shared" si="4"/>
        <v>1.1494252873563218</v>
      </c>
      <c r="R37" s="4"/>
      <c r="T37" s="35" t="s">
        <v>369</v>
      </c>
      <c r="W37" s="40">
        <v>0</v>
      </c>
      <c r="X37" s="55">
        <f t="shared" si="5"/>
        <v>0</v>
      </c>
      <c r="Y37">
        <v>0</v>
      </c>
      <c r="Z37" s="14">
        <f t="shared" si="5"/>
        <v>0</v>
      </c>
    </row>
    <row r="38" spans="2:26" ht="15" customHeight="1">
      <c r="B38" s="35" t="s">
        <v>370</v>
      </c>
      <c r="E38" s="40">
        <v>0</v>
      </c>
      <c r="F38" s="55">
        <f t="shared" si="3"/>
        <v>0</v>
      </c>
      <c r="G38">
        <v>0</v>
      </c>
      <c r="H38" s="14">
        <f t="shared" si="3"/>
        <v>0</v>
      </c>
      <c r="I38" s="4"/>
      <c r="K38" s="35" t="s">
        <v>370</v>
      </c>
      <c r="N38" s="40">
        <v>0</v>
      </c>
      <c r="O38" s="55">
        <f t="shared" si="4"/>
        <v>0</v>
      </c>
      <c r="P38">
        <v>0</v>
      </c>
      <c r="Q38" s="14">
        <f t="shared" si="4"/>
        <v>0</v>
      </c>
      <c r="R38" s="4"/>
      <c r="T38" s="35" t="s">
        <v>370</v>
      </c>
      <c r="W38" s="40">
        <v>0</v>
      </c>
      <c r="X38" s="55">
        <f t="shared" si="5"/>
        <v>0</v>
      </c>
      <c r="Y38">
        <v>0</v>
      </c>
      <c r="Z38" s="14">
        <f t="shared" si="5"/>
        <v>0</v>
      </c>
    </row>
    <row r="39" spans="2:26" ht="15" customHeight="1">
      <c r="B39" s="35" t="s">
        <v>371</v>
      </c>
      <c r="E39" s="40">
        <v>0</v>
      </c>
      <c r="F39" s="55">
        <f t="shared" si="3"/>
        <v>0</v>
      </c>
      <c r="G39">
        <v>0</v>
      </c>
      <c r="H39" s="14">
        <f t="shared" si="3"/>
        <v>0</v>
      </c>
      <c r="I39" s="4"/>
      <c r="K39" s="35" t="s">
        <v>371</v>
      </c>
      <c r="N39" s="40">
        <v>0</v>
      </c>
      <c r="O39" s="55">
        <f t="shared" si="4"/>
        <v>0</v>
      </c>
      <c r="P39">
        <v>0</v>
      </c>
      <c r="Q39" s="14">
        <f t="shared" si="4"/>
        <v>0</v>
      </c>
      <c r="R39" s="4"/>
      <c r="T39" s="35" t="s">
        <v>371</v>
      </c>
      <c r="W39" s="40">
        <v>0</v>
      </c>
      <c r="X39" s="55">
        <f t="shared" si="5"/>
        <v>0</v>
      </c>
      <c r="Y39">
        <v>0</v>
      </c>
      <c r="Z39" s="14">
        <f t="shared" si="5"/>
        <v>0</v>
      </c>
    </row>
    <row r="40" spans="2:26" ht="15" customHeight="1">
      <c r="B40" s="35" t="s">
        <v>372</v>
      </c>
      <c r="E40" s="40">
        <v>0</v>
      </c>
      <c r="F40" s="55">
        <f t="shared" si="3"/>
        <v>0</v>
      </c>
      <c r="G40">
        <v>0</v>
      </c>
      <c r="H40" s="14">
        <f t="shared" si="3"/>
        <v>0</v>
      </c>
      <c r="I40" s="4"/>
      <c r="K40" s="35" t="s">
        <v>372</v>
      </c>
      <c r="N40" s="40">
        <v>0</v>
      </c>
      <c r="O40" s="55">
        <f t="shared" si="4"/>
        <v>0</v>
      </c>
      <c r="P40">
        <v>0</v>
      </c>
      <c r="Q40" s="14">
        <f t="shared" si="4"/>
        <v>0</v>
      </c>
      <c r="R40" s="4"/>
      <c r="T40" s="35" t="s">
        <v>372</v>
      </c>
      <c r="W40" s="40">
        <v>0</v>
      </c>
      <c r="X40" s="55">
        <f t="shared" si="5"/>
        <v>0</v>
      </c>
      <c r="Y40">
        <v>0</v>
      </c>
      <c r="Z40" s="14">
        <f t="shared" si="5"/>
        <v>0</v>
      </c>
    </row>
    <row r="41" spans="2:26" ht="15" customHeight="1">
      <c r="B41" s="35" t="s">
        <v>373</v>
      </c>
      <c r="E41" s="40">
        <v>0</v>
      </c>
      <c r="F41" s="55">
        <f t="shared" si="3"/>
        <v>0</v>
      </c>
      <c r="G41">
        <v>0</v>
      </c>
      <c r="H41" s="14">
        <f t="shared" si="3"/>
        <v>0</v>
      </c>
      <c r="I41" s="4"/>
      <c r="K41" s="35" t="s">
        <v>373</v>
      </c>
      <c r="N41" s="40">
        <v>0</v>
      </c>
      <c r="O41" s="55">
        <f t="shared" si="4"/>
        <v>0</v>
      </c>
      <c r="P41">
        <v>0</v>
      </c>
      <c r="Q41" s="14">
        <f t="shared" si="4"/>
        <v>0</v>
      </c>
      <c r="R41" s="4"/>
      <c r="T41" s="35" t="s">
        <v>373</v>
      </c>
      <c r="W41" s="40">
        <v>0</v>
      </c>
      <c r="X41" s="55">
        <f t="shared" si="5"/>
        <v>0</v>
      </c>
      <c r="Y41">
        <v>0</v>
      </c>
      <c r="Z41" s="14">
        <f t="shared" si="5"/>
        <v>0</v>
      </c>
    </row>
    <row r="42" spans="2:26" ht="15" customHeight="1">
      <c r="B42" s="35" t="s">
        <v>26</v>
      </c>
      <c r="E42" s="40">
        <v>5</v>
      </c>
      <c r="F42" s="55">
        <f t="shared" si="3"/>
        <v>5.4347826086956523</v>
      </c>
      <c r="G42" s="15">
        <v>10</v>
      </c>
      <c r="H42" s="14">
        <f t="shared" si="3"/>
        <v>10.869565217391305</v>
      </c>
      <c r="I42" s="4"/>
      <c r="K42" s="35" t="s">
        <v>26</v>
      </c>
      <c r="N42" s="40">
        <v>7</v>
      </c>
      <c r="O42" s="55">
        <f t="shared" si="4"/>
        <v>8.0459770114942533</v>
      </c>
      <c r="P42">
        <v>5</v>
      </c>
      <c r="Q42" s="14">
        <f t="shared" si="4"/>
        <v>5.7471264367816088</v>
      </c>
      <c r="R42" s="4"/>
      <c r="T42" s="35" t="s">
        <v>26</v>
      </c>
      <c r="W42" s="40">
        <v>0</v>
      </c>
      <c r="X42" s="55">
        <f t="shared" si="5"/>
        <v>0</v>
      </c>
      <c r="Y42">
        <v>1</v>
      </c>
      <c r="Z42" s="14">
        <f t="shared" si="5"/>
        <v>1.2048192771084338</v>
      </c>
    </row>
    <row r="43" spans="2:26" ht="15" customHeight="1">
      <c r="B43" s="35" t="s">
        <v>374</v>
      </c>
      <c r="E43" s="40">
        <v>0</v>
      </c>
      <c r="F43" s="55">
        <f t="shared" si="3"/>
        <v>0</v>
      </c>
      <c r="G43" s="15">
        <v>1</v>
      </c>
      <c r="H43" s="14">
        <f t="shared" si="3"/>
        <v>1.0869565217391304</v>
      </c>
      <c r="I43" s="4"/>
      <c r="K43" s="35" t="s">
        <v>374</v>
      </c>
      <c r="N43" s="40">
        <v>0</v>
      </c>
      <c r="O43" s="55">
        <f t="shared" si="4"/>
        <v>0</v>
      </c>
      <c r="P43">
        <v>0</v>
      </c>
      <c r="Q43" s="14">
        <f t="shared" si="4"/>
        <v>0</v>
      </c>
      <c r="R43" s="4"/>
      <c r="T43" s="35" t="s">
        <v>374</v>
      </c>
      <c r="W43" s="40">
        <v>0</v>
      </c>
      <c r="X43" s="55">
        <f t="shared" si="5"/>
        <v>0</v>
      </c>
      <c r="Y43">
        <v>0</v>
      </c>
      <c r="Z43" s="14">
        <f t="shared" si="5"/>
        <v>0</v>
      </c>
    </row>
    <row r="44" spans="2:26" ht="15" customHeight="1">
      <c r="B44" s="35" t="s">
        <v>17</v>
      </c>
      <c r="E44" s="40">
        <v>4</v>
      </c>
      <c r="F44" s="55">
        <f t="shared" si="3"/>
        <v>4.3478260869565215</v>
      </c>
      <c r="G44" s="15">
        <v>4</v>
      </c>
      <c r="H44" s="14">
        <f t="shared" si="3"/>
        <v>4.3478260869565215</v>
      </c>
      <c r="I44" s="4"/>
      <c r="K44" s="35" t="s">
        <v>17</v>
      </c>
      <c r="N44" s="40">
        <v>4</v>
      </c>
      <c r="O44" s="55">
        <f t="shared" si="4"/>
        <v>4.5977011494252871</v>
      </c>
      <c r="P44">
        <v>2</v>
      </c>
      <c r="Q44" s="14">
        <f t="shared" si="4"/>
        <v>2.2988505747126435</v>
      </c>
      <c r="R44" s="4"/>
      <c r="T44" s="35" t="s">
        <v>17</v>
      </c>
      <c r="W44" s="40">
        <v>0</v>
      </c>
      <c r="X44" s="55">
        <f t="shared" si="5"/>
        <v>0</v>
      </c>
      <c r="Y44">
        <v>1</v>
      </c>
      <c r="Z44" s="14">
        <f t="shared" si="5"/>
        <v>1.2048192771084338</v>
      </c>
    </row>
    <row r="45" spans="2:26" ht="15" customHeight="1">
      <c r="B45" s="35" t="s">
        <v>22</v>
      </c>
      <c r="E45" s="40">
        <v>0</v>
      </c>
      <c r="F45" s="55">
        <f t="shared" si="3"/>
        <v>0</v>
      </c>
      <c r="G45" s="15">
        <v>13</v>
      </c>
      <c r="H45" s="21">
        <f t="shared" si="3"/>
        <v>14.130434782608695</v>
      </c>
      <c r="I45" s="4"/>
      <c r="K45" s="35" t="s">
        <v>22</v>
      </c>
      <c r="N45" s="40">
        <v>0</v>
      </c>
      <c r="O45" s="55">
        <f t="shared" si="4"/>
        <v>0</v>
      </c>
      <c r="P45">
        <v>23</v>
      </c>
      <c r="Q45" s="21">
        <f t="shared" si="4"/>
        <v>26.436781609195403</v>
      </c>
      <c r="R45" s="4"/>
      <c r="T45" s="35" t="s">
        <v>22</v>
      </c>
      <c r="W45" s="40">
        <v>0</v>
      </c>
      <c r="X45" s="55">
        <f t="shared" si="5"/>
        <v>0</v>
      </c>
      <c r="Y45">
        <v>23</v>
      </c>
      <c r="Z45" s="21">
        <f t="shared" si="5"/>
        <v>27.710843373493976</v>
      </c>
    </row>
    <row r="46" spans="2:26" ht="15" customHeight="1">
      <c r="B46" s="37" t="s">
        <v>2</v>
      </c>
      <c r="C46" s="37"/>
      <c r="D46" s="37"/>
      <c r="E46" s="41">
        <f>SUM(E13:E45)</f>
        <v>93</v>
      </c>
      <c r="F46" s="56">
        <f>SUM(F13:F45)</f>
        <v>101.08695652173914</v>
      </c>
      <c r="G46" s="41">
        <f>SUM(G13:G45)</f>
        <v>92</v>
      </c>
      <c r="H46" s="22">
        <f>SUM(H13:H45)</f>
        <v>99.999999999999972</v>
      </c>
      <c r="I46" s="14"/>
      <c r="K46" s="37" t="s">
        <v>2</v>
      </c>
      <c r="L46" s="37"/>
      <c r="M46" s="37"/>
      <c r="N46" s="41">
        <v>87</v>
      </c>
      <c r="O46" s="100">
        <f>SUM(O13:O45)</f>
        <v>100.00000000000001</v>
      </c>
      <c r="P46" s="41">
        <f>SUM(P13:P45)</f>
        <v>88</v>
      </c>
      <c r="Q46" s="23">
        <f>SUM(Q13:Q45)</f>
        <v>101.14942528735634</v>
      </c>
      <c r="R46" s="14"/>
      <c r="T46" s="37" t="s">
        <v>2</v>
      </c>
      <c r="U46" s="37"/>
      <c r="V46" s="37"/>
      <c r="W46" s="41">
        <f>SUM(W13:W45)</f>
        <v>83</v>
      </c>
      <c r="X46" s="22">
        <f>SUM(X13:X45)</f>
        <v>99.999999999999972</v>
      </c>
      <c r="Y46" s="41">
        <f>SUM(Y13:Y45)</f>
        <v>83</v>
      </c>
      <c r="Z46" s="22">
        <f>SUM(Z13:Z45)</f>
        <v>99.999999999999972</v>
      </c>
    </row>
    <row r="47" spans="2:26">
      <c r="B47" s="35" t="s">
        <v>842</v>
      </c>
      <c r="C47" s="248" t="s">
        <v>705</v>
      </c>
      <c r="D47" s="248"/>
      <c r="E47" s="248"/>
      <c r="F47" s="248"/>
      <c r="G47" s="248"/>
      <c r="H47" s="248"/>
      <c r="K47" s="35" t="s">
        <v>842</v>
      </c>
      <c r="L47" s="248" t="s">
        <v>706</v>
      </c>
      <c r="M47" s="248"/>
      <c r="N47" s="248"/>
      <c r="O47" s="248"/>
      <c r="P47" s="248"/>
      <c r="Q47" s="248"/>
    </row>
    <row r="48" spans="2:26">
      <c r="C48" s="248"/>
      <c r="D48" s="248"/>
      <c r="E48" s="248"/>
      <c r="F48" s="248"/>
      <c r="G48" s="248"/>
      <c r="H48" s="248"/>
      <c r="L48" s="248"/>
      <c r="M48" s="248"/>
      <c r="N48" s="248"/>
      <c r="O48" s="248"/>
      <c r="P48" s="248"/>
      <c r="Q48" s="248"/>
    </row>
    <row r="49" spans="3:26">
      <c r="U49" s="248"/>
      <c r="V49" s="248"/>
      <c r="W49" s="248"/>
      <c r="X49" s="248"/>
      <c r="Y49" s="248"/>
      <c r="Z49" s="248"/>
    </row>
    <row r="50" spans="3:26">
      <c r="U50" s="248"/>
      <c r="V50" s="248"/>
      <c r="W50" s="248"/>
      <c r="X50" s="248"/>
      <c r="Y50" s="248"/>
      <c r="Z50" s="248"/>
    </row>
    <row r="51" spans="3:26">
      <c r="C51" s="248"/>
      <c r="D51" s="248"/>
      <c r="E51" s="248"/>
      <c r="F51" s="248"/>
      <c r="G51" s="248"/>
      <c r="H51" s="248"/>
      <c r="U51" s="248"/>
      <c r="V51" s="248"/>
      <c r="W51" s="248"/>
      <c r="X51" s="248"/>
      <c r="Y51" s="248"/>
      <c r="Z51" s="248"/>
    </row>
    <row r="52" spans="3:26">
      <c r="C52" s="248"/>
      <c r="D52" s="248"/>
      <c r="E52" s="248"/>
      <c r="F52" s="248"/>
      <c r="G52" s="248"/>
      <c r="H52" s="248"/>
      <c r="U52" s="248"/>
      <c r="V52" s="248"/>
      <c r="W52" s="248"/>
      <c r="X52" s="248"/>
      <c r="Y52" s="248"/>
      <c r="Z52" s="248"/>
    </row>
  </sheetData>
  <mergeCells count="5">
    <mergeCell ref="U49:Z50"/>
    <mergeCell ref="U51:Z52"/>
    <mergeCell ref="C47:H48"/>
    <mergeCell ref="C51:H52"/>
    <mergeCell ref="L47:Q48"/>
  </mergeCells>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2　人間関係と意識について&amp;"-,標準"&amp;11
</oddHeader>
    <oddFooter>&amp;C&amp;"HG丸ｺﾞｼｯｸM-PRO,標準"&amp;10&amp;P / &amp;N ページ　(問2-2)</oddFooter>
  </headerFooter>
  <colBreaks count="2" manualBreakCount="2">
    <brk id="9" max="1048575" man="1"/>
    <brk id="18" max="1048575" man="1"/>
  </colBreaks>
</worksheet>
</file>

<file path=xl/worksheets/sheet9.xml><?xml version="1.0" encoding="utf-8"?>
<worksheet xmlns="http://schemas.openxmlformats.org/spreadsheetml/2006/main" xmlns:r="http://schemas.openxmlformats.org/officeDocument/2006/relationships">
  <sheetPr>
    <tabColor rgb="FF00B050"/>
  </sheetPr>
  <dimension ref="B1:E22"/>
  <sheetViews>
    <sheetView zoomScale="80" zoomScaleNormal="80" workbookViewId="0"/>
  </sheetViews>
  <sheetFormatPr defaultRowHeight="13.5"/>
  <cols>
    <col min="2" max="2" width="9" style="35"/>
  </cols>
  <sheetData>
    <row r="1" spans="2:5" ht="18" customHeight="1">
      <c r="B1" s="35" t="s">
        <v>570</v>
      </c>
    </row>
    <row r="2" spans="2:5" ht="18" customHeight="1"/>
    <row r="3" spans="2:5" ht="18" customHeight="1">
      <c r="B3" s="35" t="s">
        <v>183</v>
      </c>
    </row>
    <row r="4" spans="2:5" s="46" customFormat="1" ht="18" customHeight="1">
      <c r="B4" s="36"/>
      <c r="C4" s="36"/>
      <c r="D4" s="42" t="s">
        <v>23</v>
      </c>
      <c r="E4" s="36" t="s">
        <v>24</v>
      </c>
    </row>
    <row r="5" spans="2:5" ht="18" customHeight="1">
      <c r="B5" s="35" t="s">
        <v>185</v>
      </c>
      <c r="D5" s="67">
        <v>28</v>
      </c>
      <c r="E5" s="4">
        <f>D5/115*100</f>
        <v>24.347826086956523</v>
      </c>
    </row>
    <row r="6" spans="2:5" ht="18" customHeight="1">
      <c r="B6" s="35" t="s">
        <v>186</v>
      </c>
      <c r="D6" s="67">
        <v>25</v>
      </c>
      <c r="E6" s="4">
        <f t="shared" ref="E6:E10" si="0">D6/115*100</f>
        <v>21.739130434782609</v>
      </c>
    </row>
    <row r="7" spans="2:5" ht="18" customHeight="1">
      <c r="B7" s="35" t="s">
        <v>187</v>
      </c>
      <c r="D7" s="67">
        <v>23</v>
      </c>
      <c r="E7" s="4">
        <f t="shared" si="0"/>
        <v>20</v>
      </c>
    </row>
    <row r="8" spans="2:5" ht="18" customHeight="1">
      <c r="B8" s="35" t="s">
        <v>188</v>
      </c>
      <c r="D8" s="67">
        <v>8</v>
      </c>
      <c r="E8" s="4">
        <f t="shared" si="0"/>
        <v>6.9565217391304346</v>
      </c>
    </row>
    <row r="9" spans="2:5" ht="18" customHeight="1">
      <c r="B9" s="35" t="s">
        <v>189</v>
      </c>
      <c r="D9" s="67">
        <v>12</v>
      </c>
      <c r="E9" s="4">
        <f t="shared" si="0"/>
        <v>10.434782608695652</v>
      </c>
    </row>
    <row r="10" spans="2:5" ht="18" customHeight="1">
      <c r="B10" s="35" t="s">
        <v>22</v>
      </c>
      <c r="D10" s="67">
        <v>19</v>
      </c>
      <c r="E10" s="4">
        <f t="shared" si="0"/>
        <v>16.521739130434781</v>
      </c>
    </row>
    <row r="11" spans="2:5" ht="18" customHeight="1">
      <c r="B11" s="37" t="s">
        <v>2</v>
      </c>
      <c r="C11" s="22"/>
      <c r="D11" s="44">
        <v>115</v>
      </c>
      <c r="E11" s="23">
        <v>100</v>
      </c>
    </row>
    <row r="12" spans="2:5" ht="18" customHeight="1"/>
    <row r="13" spans="2:5" ht="18" customHeight="1"/>
    <row r="14" spans="2:5" ht="18" customHeight="1">
      <c r="B14" s="35" t="s">
        <v>184</v>
      </c>
    </row>
    <row r="15" spans="2:5" s="46" customFormat="1" ht="18" customHeight="1">
      <c r="B15" s="36"/>
      <c r="C15" s="36"/>
      <c r="D15" s="42" t="s">
        <v>23</v>
      </c>
      <c r="E15" s="36" t="s">
        <v>24</v>
      </c>
    </row>
    <row r="16" spans="2:5" ht="18" customHeight="1">
      <c r="B16" s="35" t="s">
        <v>185</v>
      </c>
      <c r="D16" s="67">
        <v>12</v>
      </c>
      <c r="E16" s="4">
        <f>D16/115*100</f>
        <v>10.434782608695652</v>
      </c>
    </row>
    <row r="17" spans="2:5" ht="18" customHeight="1">
      <c r="B17" s="35" t="s">
        <v>186</v>
      </c>
      <c r="D17" s="67">
        <v>13</v>
      </c>
      <c r="E17" s="4">
        <f t="shared" ref="E17:E21" si="1">D17/115*100</f>
        <v>11.304347826086957</v>
      </c>
    </row>
    <row r="18" spans="2:5" ht="18" customHeight="1">
      <c r="B18" s="35" t="s">
        <v>187</v>
      </c>
      <c r="D18" s="67">
        <v>20</v>
      </c>
      <c r="E18" s="4">
        <f t="shared" si="1"/>
        <v>17.391304347826086</v>
      </c>
    </row>
    <row r="19" spans="2:5" ht="18" customHeight="1">
      <c r="B19" s="35" t="s">
        <v>188</v>
      </c>
      <c r="D19" s="67">
        <v>14</v>
      </c>
      <c r="E19" s="4">
        <f t="shared" si="1"/>
        <v>12.173913043478262</v>
      </c>
    </row>
    <row r="20" spans="2:5" ht="18" customHeight="1">
      <c r="B20" s="35" t="s">
        <v>189</v>
      </c>
      <c r="D20" s="67">
        <v>34</v>
      </c>
      <c r="E20" s="4">
        <f t="shared" si="1"/>
        <v>29.565217391304348</v>
      </c>
    </row>
    <row r="21" spans="2:5" ht="18" customHeight="1">
      <c r="B21" s="35" t="s">
        <v>22</v>
      </c>
      <c r="D21" s="67">
        <v>22</v>
      </c>
      <c r="E21" s="4">
        <f t="shared" si="1"/>
        <v>19.130434782608695</v>
      </c>
    </row>
    <row r="22" spans="2:5" ht="18" customHeight="1">
      <c r="B22" s="37" t="s">
        <v>2</v>
      </c>
      <c r="C22" s="22"/>
      <c r="D22" s="44">
        <v>115</v>
      </c>
      <c r="E22" s="23">
        <v>100</v>
      </c>
    </row>
  </sheetData>
  <phoneticPr fontId="2"/>
  <printOptions horizontalCentered="1"/>
  <pageMargins left="0.39370078740157483" right="0.39370078740157483" top="1.1811023622047245" bottom="0.39370078740157483" header="0.31496062992125984" footer="0.31496062992125984"/>
  <pageSetup paperSize="9" orientation="portrait" horizontalDpi="4294967293" verticalDpi="0" r:id="rId1"/>
  <headerFooter>
    <oddHeader xml:space="preserve">&amp;L&amp;"HG丸ｺﾞｼｯｸM-PRO,標準"&amp;10障害者の日常・経済活動調査
　発達障害者編
　単純集計表（本人）　/　2　人間関係と意識について&amp;"-,標準"&amp;11
</oddHeader>
    <oddFooter>&amp;C&amp;"HG丸ｺﾞｼｯｸM-PRO,標準"&amp;10&amp;P / &amp;N ページ　(問2-3)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6</vt:i4>
      </vt:variant>
    </vt:vector>
  </HeadingPairs>
  <TitlesOfParts>
    <vt:vector size="41" baseType="lpstr">
      <vt:lpstr>表紙</vt:lpstr>
      <vt:lpstr>問1-1</vt:lpstr>
      <vt:lpstr>問1-2</vt:lpstr>
      <vt:lpstr>問1-3</vt:lpstr>
      <vt:lpstr>問1-4</vt:lpstr>
      <vt:lpstr>問1-5</vt:lpstr>
      <vt:lpstr>問2-1</vt:lpstr>
      <vt:lpstr>問2-2</vt:lpstr>
      <vt:lpstr>問2-3</vt:lpstr>
      <vt:lpstr>問2-4</vt:lpstr>
      <vt:lpstr>問3-1～3</vt:lpstr>
      <vt:lpstr>問3-4～6</vt:lpstr>
      <vt:lpstr>問3-7～9</vt:lpstr>
      <vt:lpstr>問3-10</vt:lpstr>
      <vt:lpstr>問3-11</vt:lpstr>
      <vt:lpstr>問3-12</vt:lpstr>
      <vt:lpstr>問3-13</vt:lpstr>
      <vt:lpstr>問3-14</vt:lpstr>
      <vt:lpstr>問3-15～17</vt:lpstr>
      <vt:lpstr>問3-18～20</vt:lpstr>
      <vt:lpstr>問3-21</vt:lpstr>
      <vt:lpstr>問3-22･23</vt:lpstr>
      <vt:lpstr>問3-24</vt:lpstr>
      <vt:lpstr>問4-1～3</vt:lpstr>
      <vt:lpstr>問4-4</vt:lpstr>
      <vt:lpstr>問4-5･6</vt:lpstr>
      <vt:lpstr>問4-7･8</vt:lpstr>
      <vt:lpstr>問4-9</vt:lpstr>
      <vt:lpstr>問4-10～12</vt:lpstr>
      <vt:lpstr>問4-13</vt:lpstr>
      <vt:lpstr>問5-1～3</vt:lpstr>
      <vt:lpstr>問5-2（市町村別）</vt:lpstr>
      <vt:lpstr>問5-4･5</vt:lpstr>
      <vt:lpstr>問5-6</vt:lpstr>
      <vt:lpstr>Sheet1</vt:lpstr>
      <vt:lpstr>表紙!Print_Area</vt:lpstr>
      <vt:lpstr>'問1-5'!Print_Area</vt:lpstr>
      <vt:lpstr>'問2-2'!Print_Area</vt:lpstr>
      <vt:lpstr>'問3-10'!Print_Area</vt:lpstr>
      <vt:lpstr>'問3-14'!Print_Area</vt:lpstr>
      <vt:lpstr>'問4-4'!Print_Area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2012-03-28T03:18:33Z</dcterms:created>
  <dcterms:modified xsi:type="dcterms:W3CDTF">2012-05-28T02:34:57Z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